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855" windowHeight="8445" activeTab="4"/>
  </bookViews>
  <sheets>
    <sheet name="Coûts-agregé" sheetId="1" r:id="rId1"/>
    <sheet name="Chronogramme" sheetId="2" r:id="rId2"/>
    <sheet name="Dotation en personnel" sheetId="3" r:id="rId3"/>
    <sheet name="Feuil4" sheetId="4" r:id="rId4"/>
    <sheet name="Coûts détaillés" sheetId="5" r:id="rId5"/>
  </sheets>
  <calcPr calcId="124519"/>
</workbook>
</file>

<file path=xl/calcChain.xml><?xml version="1.0" encoding="utf-8"?>
<calcChain xmlns="http://schemas.openxmlformats.org/spreadsheetml/2006/main">
  <c r="H8" i="4"/>
  <c r="H7"/>
  <c r="H5"/>
  <c r="H6"/>
  <c r="H4"/>
  <c r="D16" i="5"/>
  <c r="F4"/>
  <c r="F16" s="1"/>
  <c r="F8"/>
  <c r="E16"/>
  <c r="E8"/>
  <c r="E4"/>
  <c r="E6"/>
  <c r="E7"/>
  <c r="E9"/>
  <c r="E10"/>
  <c r="E11"/>
  <c r="E12"/>
  <c r="E13"/>
  <c r="E14"/>
  <c r="E15"/>
  <c r="E5"/>
  <c r="U17" i="2"/>
  <c r="E4" i="4"/>
  <c r="E7"/>
  <c r="E8"/>
  <c r="E9"/>
  <c r="F9" i="1"/>
  <c r="F8"/>
  <c r="F10" l="1"/>
</calcChain>
</file>

<file path=xl/sharedStrings.xml><?xml version="1.0" encoding="utf-8"?>
<sst xmlns="http://schemas.openxmlformats.org/spreadsheetml/2006/main" count="77" uniqueCount="67">
  <si>
    <t>Désignation</t>
  </si>
  <si>
    <t>TOTAL</t>
  </si>
  <si>
    <t>Unité</t>
  </si>
  <si>
    <t>H/jour</t>
  </si>
  <si>
    <t>Quantité</t>
  </si>
  <si>
    <t>No</t>
  </si>
  <si>
    <t>2.</t>
  </si>
  <si>
    <t>1.</t>
  </si>
  <si>
    <t>Cout unitaire (F CFA)</t>
  </si>
  <si>
    <t>COUT TOTAL (F CFA)</t>
  </si>
  <si>
    <t>Budget de la mission d'evaluation de la rentabilite economique de la composante Environnement des affaires</t>
  </si>
  <si>
    <t>SEMAINES</t>
  </si>
  <si>
    <t xml:space="preserve">Charge en homme/jour </t>
  </si>
  <si>
    <t>Tâches /Semaines</t>
  </si>
  <si>
    <t>Recherches documentaires et analyse des documents conceptuels existant dans le cadre du projet</t>
  </si>
  <si>
    <t>Description du projet, spécification du  modèle et des relations entre les variables</t>
  </si>
  <si>
    <t>Elaborer la maquette du modèle incluant variables, hypothèses, scénarios, sensibilité, coûts, bénéfices, synthèses,</t>
  </si>
  <si>
    <t>Soumission du rapport et de la maquette au MCC et à l’UCF/MCA et prise en compte des observations</t>
  </si>
  <si>
    <t>Rédaction du rapport préliminaire sur les résultats de l’évaluation de la rentabilité économique des projets</t>
  </si>
  <si>
    <t>Soumission du rapport et de la maquette au MCC et à l’UCF/MCA et revue des observations</t>
  </si>
  <si>
    <t>Rédaction et présentation version provisoire des fichiers  du modèle et du rapport sur les résultats de l’évaluation de la rentabilité</t>
  </si>
  <si>
    <t>Soumission du rapport préliminaire au MCC et à l’UCF/MCA et prise en compte des observations</t>
  </si>
  <si>
    <t>Rédaction et présentation version finale du rapport sur les résultats de l’évaluation de la rentabilité</t>
  </si>
  <si>
    <t>CHARGE TOTALE</t>
  </si>
  <si>
    <r>
      <t>Déploiement des personnels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. (sous forme de diagramme bâtons)</t>
    </r>
  </si>
  <si>
    <t>Siège</t>
  </si>
  <si>
    <r>
      <t>Terrain</t>
    </r>
    <r>
      <rPr>
        <vertAlign val="superscript"/>
        <sz val="12"/>
        <color theme="1"/>
        <rFont val="Times New Roman"/>
        <family val="1"/>
      </rPr>
      <t>3</t>
    </r>
  </si>
  <si>
    <t>Total</t>
  </si>
  <si>
    <t>[Siège]</t>
  </si>
  <si>
    <t>[Terr]</t>
  </si>
  <si>
    <t>Sous-Total</t>
  </si>
  <si>
    <t>Local</t>
  </si>
  <si>
    <t>Raïmi Aboudou ESSESSINOU</t>
  </si>
  <si>
    <t>Etranger (Non applicable)</t>
  </si>
  <si>
    <r>
      <t>Total déploiement en personnels-semaine</t>
    </r>
    <r>
      <rPr>
        <vertAlign val="superscript"/>
        <sz val="12"/>
        <color theme="1"/>
        <rFont val="Times New Roman"/>
        <family val="1"/>
      </rPr>
      <t>2</t>
    </r>
  </si>
  <si>
    <t>Travaux de bureau</t>
  </si>
  <si>
    <t>Travaux de terrain</t>
  </si>
  <si>
    <t>Livrables</t>
  </si>
  <si>
    <t>Paiement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</si>
  <si>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Fichiers de description des projets, des spécifications du modèle et des relations entre les variables,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</si>
  <si>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Liste des données nécessaires à collecter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</si>
  <si>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Fichiers exhaustifs des versions préliminaires du modèle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</si>
  <si>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Version préliminaires des rapports sur les résultats de l’évaluation de la rentabilité économique du projet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</si>
  <si>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Version provisoire des fichiers du modèle et des rapports de présentation des résultats de l’évaluation de la rentabilité économique du projet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</si>
  <si>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Version finale des fichiers du modèle et des rapports de présentation des résultats de l’évaluation de la rentabilité économique du projet</t>
    </r>
  </si>
  <si>
    <t>Elaboration de la liste des données, démarrage de la collecte</t>
  </si>
  <si>
    <t>Collecte et Intégration des données dans le modèle</t>
  </si>
  <si>
    <t>F CFA</t>
  </si>
  <si>
    <t xml:space="preserve">Libellé des activités </t>
  </si>
  <si>
    <t>Coû unitaire (F CFA)</t>
  </si>
  <si>
    <t>Quantité  (en H/J)</t>
  </si>
  <si>
    <t xml:space="preserve">Affinement du modèle, collecte complémentaire traitement et analyse des informations  </t>
  </si>
  <si>
    <t>I. Travaux de terrain</t>
  </si>
  <si>
    <t>II. Travaux au bureau</t>
  </si>
  <si>
    <t>Prix (montant total)</t>
  </si>
  <si>
    <t>US$ (1$=450 F CFA)</t>
  </si>
  <si>
    <t>1.1. Recherche documentaire et analyse des documents conceptuels existant dans le cadre du projet</t>
  </si>
  <si>
    <t>1.2. Collecte de données et Intégration des données dans le modèle</t>
  </si>
  <si>
    <t>1.3. Collecte de données complémentaires</t>
  </si>
  <si>
    <t>2.1. Description des projets et spécification du modèle et des relations entre les variables,</t>
  </si>
  <si>
    <t>2.2. Production de la liste des données nécessaires à collecter</t>
  </si>
  <si>
    <t>2.3. Production de fichiers exhaustifs des versions préliminaires du modèle</t>
  </si>
  <si>
    <t>2.4. Production de la version préliminaire des rapports de présentation des résultats de l’évaluation de la rentabilité économique du projet</t>
  </si>
  <si>
    <t>2.5. Prise en compte des observations de l’UCF</t>
  </si>
  <si>
    <t>2.6. Production de la version provisoire des fichiers du modèle et des rapports de présentation des résultats de l’évaluation de la rentabilité économique du projet</t>
  </si>
  <si>
    <t>2.7. Prise en compte des observations de l'UCF/MCC et finalisation des fichiers du modèle et des rapports de présentation des résultats de l’évaluation de la rentabilité économique du projet</t>
  </si>
  <si>
    <t>Arrêté la présente proposition financiere à la somme de Quatre Millions Neuf Cent Cinquante Mille (4 950 000) FCFA Hors taxe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</si>
</sst>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.5"/>
      <color rgb="FF00000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  <xf numFmtId="0" fontId="4" fillId="0" borderId="1" xfId="0" applyFont="1" applyBorder="1"/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164" fontId="6" fillId="0" borderId="2" xfId="1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justify"/>
    </xf>
    <xf numFmtId="0" fontId="11" fillId="0" borderId="2" xfId="0" applyFont="1" applyBorder="1" applyAlignment="1">
      <alignment horizontal="justify"/>
    </xf>
    <xf numFmtId="0" fontId="3" fillId="0" borderId="2" xfId="0" applyFont="1" applyBorder="1" applyAlignment="1">
      <alignment horizontal="justify" wrapText="1"/>
    </xf>
    <xf numFmtId="0" fontId="11" fillId="0" borderId="2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6" fillId="0" borderId="9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justify" wrapText="1"/>
    </xf>
    <xf numFmtId="0" fontId="11" fillId="0" borderId="12" xfId="0" applyFont="1" applyBorder="1" applyAlignment="1">
      <alignment horizontal="justify"/>
    </xf>
    <xf numFmtId="0" fontId="11" fillId="0" borderId="12" xfId="0" applyFont="1" applyBorder="1" applyAlignment="1">
      <alignment horizontal="justify" wrapText="1"/>
    </xf>
    <xf numFmtId="0" fontId="11" fillId="2" borderId="12" xfId="0" applyFont="1" applyFill="1" applyBorder="1" applyAlignment="1">
      <alignment horizontal="justify"/>
    </xf>
    <xf numFmtId="0" fontId="11" fillId="2" borderId="13" xfId="0" applyFont="1" applyFill="1" applyBorder="1" applyAlignment="1">
      <alignment horizontal="justify" wrapText="1"/>
    </xf>
    <xf numFmtId="0" fontId="6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justify" wrapText="1"/>
    </xf>
    <xf numFmtId="0" fontId="11" fillId="0" borderId="13" xfId="0" applyFont="1" applyBorder="1" applyAlignment="1">
      <alignment horizontal="justify" wrapText="1"/>
    </xf>
    <xf numFmtId="0" fontId="3" fillId="0" borderId="17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" fillId="0" borderId="21" xfId="0" applyFont="1" applyBorder="1" applyAlignment="1">
      <alignment horizontal="justify" wrapText="1"/>
    </xf>
    <xf numFmtId="0" fontId="3" fillId="0" borderId="19" xfId="0" applyFont="1" applyBorder="1" applyAlignment="1">
      <alignment horizontal="justify" wrapText="1"/>
    </xf>
    <xf numFmtId="0" fontId="3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0" fillId="0" borderId="23" xfId="0" applyBorder="1"/>
    <xf numFmtId="0" fontId="3" fillId="0" borderId="23" xfId="0" applyFont="1" applyBorder="1" applyAlignment="1">
      <alignment horizontal="justify" wrapText="1"/>
    </xf>
    <xf numFmtId="0" fontId="3" fillId="0" borderId="24" xfId="0" applyFont="1" applyBorder="1" applyAlignment="1">
      <alignment horizontal="justify" wrapText="1"/>
    </xf>
    <xf numFmtId="0" fontId="3" fillId="0" borderId="2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26" xfId="0" applyFont="1" applyBorder="1" applyAlignment="1">
      <alignment horizontal="justify" wrapText="1"/>
    </xf>
    <xf numFmtId="0" fontId="3" fillId="0" borderId="2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justify" vertical="top" wrapText="1"/>
    </xf>
    <xf numFmtId="0" fontId="3" fillId="0" borderId="23" xfId="0" applyFont="1" applyBorder="1" applyAlignment="1">
      <alignment horizontal="justify" vertical="top" wrapText="1"/>
    </xf>
    <xf numFmtId="0" fontId="3" fillId="0" borderId="25" xfId="0" applyFont="1" applyBorder="1" applyAlignment="1">
      <alignment horizontal="justify" wrapText="1"/>
    </xf>
    <xf numFmtId="0" fontId="3" fillId="0" borderId="27" xfId="0" applyFont="1" applyBorder="1" applyAlignment="1">
      <alignment horizontal="justify" vertical="top" wrapText="1"/>
    </xf>
    <xf numFmtId="0" fontId="3" fillId="0" borderId="28" xfId="0" applyFont="1" applyBorder="1" applyAlignment="1">
      <alignment horizontal="justify" vertical="top" wrapText="1"/>
    </xf>
    <xf numFmtId="0" fontId="3" fillId="4" borderId="2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4" borderId="25" xfId="0" applyFont="1" applyFill="1" applyBorder="1" applyAlignment="1">
      <alignment horizontal="justify" vertical="top" wrapText="1"/>
    </xf>
    <xf numFmtId="0" fontId="0" fillId="0" borderId="28" xfId="0" applyBorder="1"/>
    <xf numFmtId="0" fontId="3" fillId="0" borderId="28" xfId="0" applyFont="1" applyBorder="1" applyAlignment="1">
      <alignment horizontal="justify" wrapText="1"/>
    </xf>
    <xf numFmtId="0" fontId="3" fillId="0" borderId="2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64" fontId="0" fillId="0" borderId="0" xfId="0" applyNumberFormat="1"/>
    <xf numFmtId="0" fontId="14" fillId="0" borderId="3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 indent="5"/>
    </xf>
    <xf numFmtId="0" fontId="15" fillId="0" borderId="26" xfId="0" applyFont="1" applyBorder="1" applyAlignment="1">
      <alignment horizontal="left" vertical="top" wrapText="1" indent="5"/>
    </xf>
    <xf numFmtId="9" fontId="17" fillId="0" borderId="2" xfId="0" applyNumberFormat="1" applyFont="1" applyBorder="1" applyAlignment="1">
      <alignment horizontal="justify" vertical="top" wrapText="1"/>
    </xf>
    <xf numFmtId="9" fontId="17" fillId="0" borderId="16" xfId="0" applyNumberFormat="1" applyFont="1" applyBorder="1" applyAlignment="1">
      <alignment vertical="top" wrapText="1"/>
    </xf>
    <xf numFmtId="164" fontId="0" fillId="0" borderId="0" xfId="1" applyNumberFormat="1" applyFont="1"/>
    <xf numFmtId="0" fontId="11" fillId="0" borderId="11" xfId="0" applyFont="1" applyBorder="1" applyAlignment="1">
      <alignment horizontal="left" wrapText="1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justify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3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left" wrapText="1"/>
    </xf>
    <xf numFmtId="0" fontId="3" fillId="0" borderId="33" xfId="0" applyFont="1" applyBorder="1" applyAlignment="1">
      <alignment horizontal="left" vertical="top" wrapText="1" indent="5"/>
    </xf>
    <xf numFmtId="0" fontId="9" fillId="0" borderId="0" xfId="0" applyFont="1" applyBorder="1" applyAlignment="1">
      <alignment wrapText="1"/>
    </xf>
    <xf numFmtId="0" fontId="19" fillId="0" borderId="2" xfId="0" applyFont="1" applyBorder="1"/>
    <xf numFmtId="0" fontId="19" fillId="2" borderId="2" xfId="0" applyFont="1" applyFill="1" applyBorder="1"/>
    <xf numFmtId="0" fontId="19" fillId="0" borderId="14" xfId="0" applyFont="1" applyBorder="1"/>
    <xf numFmtId="0" fontId="8" fillId="0" borderId="0" xfId="0" applyFont="1" applyBorder="1" applyAlignment="1">
      <alignment horizontal="justify" wrapText="1"/>
    </xf>
    <xf numFmtId="0" fontId="8" fillId="0" borderId="6" xfId="0" applyFont="1" applyBorder="1" applyAlignment="1">
      <alignment horizontal="justify" wrapText="1"/>
    </xf>
    <xf numFmtId="0" fontId="9" fillId="0" borderId="10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33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wrapText="1"/>
    </xf>
    <xf numFmtId="0" fontId="13" fillId="0" borderId="0" xfId="0" applyFont="1"/>
    <xf numFmtId="0" fontId="18" fillId="0" borderId="33" xfId="0" applyFont="1" applyBorder="1"/>
    <xf numFmtId="0" fontId="2" fillId="0" borderId="33" xfId="0" applyFont="1" applyBorder="1" applyAlignment="1">
      <alignment horizontal="justify" vertical="top" wrapText="1"/>
    </xf>
    <xf numFmtId="3" fontId="2" fillId="0" borderId="34" xfId="0" applyNumberFormat="1" applyFont="1" applyBorder="1" applyAlignment="1">
      <alignment horizontal="center" wrapText="1"/>
    </xf>
    <xf numFmtId="3" fontId="18" fillId="0" borderId="34" xfId="0" applyNumberFormat="1" applyFont="1" applyBorder="1" applyAlignment="1">
      <alignment horizontal="right"/>
    </xf>
    <xf numFmtId="3" fontId="20" fillId="0" borderId="34" xfId="0" applyNumberFormat="1" applyFont="1" applyBorder="1" applyAlignment="1">
      <alignment horizontal="right" wrapText="1"/>
    </xf>
    <xf numFmtId="3" fontId="2" fillId="0" borderId="34" xfId="0" applyNumberFormat="1" applyFont="1" applyBorder="1" applyAlignment="1">
      <alignment horizontal="right" wrapText="1"/>
    </xf>
    <xf numFmtId="164" fontId="18" fillId="0" borderId="33" xfId="1" applyNumberFormat="1" applyFont="1" applyBorder="1" applyAlignment="1">
      <alignment horizontal="right"/>
    </xf>
    <xf numFmtId="164" fontId="20" fillId="0" borderId="33" xfId="1" applyNumberFormat="1" applyFont="1" applyBorder="1" applyAlignment="1">
      <alignment horizontal="right" vertical="top" wrapText="1"/>
    </xf>
    <xf numFmtId="164" fontId="2" fillId="0" borderId="33" xfId="1" applyNumberFormat="1" applyFont="1" applyBorder="1" applyAlignment="1">
      <alignment horizontal="right" wrapText="1"/>
    </xf>
    <xf numFmtId="0" fontId="2" fillId="0" borderId="33" xfId="0" applyFont="1" applyBorder="1" applyAlignment="1">
      <alignment horizontal="left" wrapText="1"/>
    </xf>
    <xf numFmtId="0" fontId="3" fillId="0" borderId="33" xfId="0" applyFont="1" applyBorder="1" applyAlignment="1">
      <alignment horizontal="left" vertical="top" wrapText="1" indent="3"/>
    </xf>
    <xf numFmtId="0" fontId="3" fillId="0" borderId="33" xfId="0" applyFont="1" applyBorder="1" applyAlignment="1">
      <alignment horizontal="left" wrapText="1" indent="3"/>
    </xf>
    <xf numFmtId="0" fontId="21" fillId="0" borderId="2" xfId="0" applyFont="1" applyBorder="1" applyAlignment="1">
      <alignment horizontal="left" wrapText="1"/>
    </xf>
    <xf numFmtId="3" fontId="4" fillId="0" borderId="23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22" fillId="0" borderId="23" xfId="0" applyNumberFormat="1" applyFont="1" applyBorder="1" applyAlignment="1">
      <alignment horizontal="right" wrapText="1"/>
    </xf>
    <xf numFmtId="3" fontId="22" fillId="0" borderId="26" xfId="0" applyNumberFormat="1" applyFont="1" applyBorder="1" applyAlignment="1">
      <alignment horizontal="right" wrapText="1"/>
    </xf>
    <xf numFmtId="3" fontId="23" fillId="0" borderId="23" xfId="0" applyNumberFormat="1" applyFont="1" applyBorder="1" applyAlignment="1">
      <alignment horizontal="right"/>
    </xf>
    <xf numFmtId="3" fontId="23" fillId="0" borderId="26" xfId="0" applyNumberFormat="1" applyFont="1" applyBorder="1" applyAlignment="1">
      <alignment horizontal="right"/>
    </xf>
    <xf numFmtId="0" fontId="22" fillId="0" borderId="26" xfId="0" applyFont="1" applyBorder="1" applyAlignment="1">
      <alignment horizontal="right" wrapText="1"/>
    </xf>
    <xf numFmtId="3" fontId="21" fillId="0" borderId="22" xfId="0" applyNumberFormat="1" applyFont="1" applyBorder="1" applyAlignment="1">
      <alignment horizontal="right" wrapText="1"/>
    </xf>
    <xf numFmtId="3" fontId="21" fillId="0" borderId="26" xfId="0" applyNumberFormat="1" applyFont="1" applyBorder="1" applyAlignment="1">
      <alignment horizontal="right" wrapText="1"/>
    </xf>
    <xf numFmtId="0" fontId="3" fillId="0" borderId="28" xfId="0" applyFont="1" applyBorder="1" applyAlignment="1">
      <alignment horizontal="left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3" fillId="0" borderId="29" xfId="0" applyFont="1" applyBorder="1" applyAlignment="1">
      <alignment horizontal="justify" wrapText="1"/>
    </xf>
    <xf numFmtId="0" fontId="3" fillId="0" borderId="20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" fillId="0" borderId="30" xfId="0" applyFont="1" applyBorder="1" applyAlignment="1">
      <alignment horizontal="justify" wrapText="1"/>
    </xf>
    <xf numFmtId="0" fontId="3" fillId="0" borderId="31" xfId="0" applyFont="1" applyBorder="1" applyAlignment="1">
      <alignment horizontal="justify" wrapText="1"/>
    </xf>
    <xf numFmtId="0" fontId="3" fillId="0" borderId="28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6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justify" wrapText="1"/>
    </xf>
    <xf numFmtId="0" fontId="3" fillId="0" borderId="2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horizontal="justify" wrapText="1"/>
    </xf>
    <xf numFmtId="0" fontId="3" fillId="0" borderId="17" xfId="0" applyFont="1" applyBorder="1" applyAlignment="1">
      <alignment horizontal="justify" wrapText="1"/>
    </xf>
    <xf numFmtId="9" fontId="17" fillId="0" borderId="16" xfId="0" applyNumberFormat="1" applyFont="1" applyBorder="1" applyAlignment="1">
      <alignment horizontal="justify" vertical="top" wrapText="1"/>
    </xf>
    <xf numFmtId="0" fontId="17" fillId="0" borderId="24" xfId="0" applyFont="1" applyBorder="1" applyAlignment="1">
      <alignment horizontal="justify" vertical="top" wrapText="1"/>
    </xf>
    <xf numFmtId="0" fontId="17" fillId="0" borderId="26" xfId="0" applyFont="1" applyBorder="1" applyAlignment="1">
      <alignment horizontal="justify" vertical="top" wrapText="1"/>
    </xf>
    <xf numFmtId="0" fontId="3" fillId="0" borderId="33" xfId="0" applyFont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2"/>
  <sheetViews>
    <sheetView workbookViewId="0">
      <selection activeCell="C16" sqref="C16"/>
    </sheetView>
  </sheetViews>
  <sheetFormatPr baseColWidth="10" defaultRowHeight="15"/>
  <cols>
    <col min="1" max="1" width="4.85546875" customWidth="1"/>
    <col min="2" max="2" width="41.42578125" customWidth="1"/>
    <col min="3" max="4" width="15.28515625" customWidth="1"/>
    <col min="6" max="6" width="20.28515625" customWidth="1"/>
    <col min="7" max="7" width="14.140625" customWidth="1"/>
  </cols>
  <sheetData>
    <row r="4" spans="1:8" ht="15.75">
      <c r="B4" s="1" t="s">
        <v>10</v>
      </c>
    </row>
    <row r="6" spans="1:8" ht="16.5" thickBot="1">
      <c r="B6" s="2"/>
    </row>
    <row r="7" spans="1:8" ht="27" thickBot="1">
      <c r="A7" s="13" t="s">
        <v>5</v>
      </c>
      <c r="B7" s="8" t="s">
        <v>0</v>
      </c>
      <c r="C7" s="3" t="s">
        <v>2</v>
      </c>
      <c r="D7" s="4" t="s">
        <v>8</v>
      </c>
      <c r="E7" s="3" t="s">
        <v>4</v>
      </c>
      <c r="F7" s="4" t="s">
        <v>9</v>
      </c>
      <c r="H7" s="61">
        <v>2250000</v>
      </c>
    </row>
    <row r="8" spans="1:8" ht="15.75" thickBot="1">
      <c r="A8" s="14" t="s">
        <v>7</v>
      </c>
      <c r="B8" s="9" t="s">
        <v>36</v>
      </c>
      <c r="C8" s="5" t="s">
        <v>3</v>
      </c>
      <c r="D8" s="16">
        <v>180000</v>
      </c>
      <c r="E8" s="5">
        <v>15</v>
      </c>
      <c r="F8" s="16">
        <f>D8*E8</f>
        <v>2700000</v>
      </c>
      <c r="H8" s="61">
        <v>2700000</v>
      </c>
    </row>
    <row r="9" spans="1:8" ht="15.75" thickBot="1">
      <c r="A9" s="14" t="s">
        <v>6</v>
      </c>
      <c r="B9" s="9" t="s">
        <v>35</v>
      </c>
      <c r="C9" s="5" t="s">
        <v>3</v>
      </c>
      <c r="D9" s="16">
        <v>125000</v>
      </c>
      <c r="E9" s="5">
        <v>18</v>
      </c>
      <c r="F9" s="16">
        <f>D9*E9</f>
        <v>2250000</v>
      </c>
    </row>
    <row r="10" spans="1:8" ht="23.25" thickBot="1">
      <c r="A10" s="15"/>
      <c r="B10" s="10" t="s">
        <v>1</v>
      </c>
      <c r="C10" s="6"/>
      <c r="D10" s="7"/>
      <c r="E10" s="6"/>
      <c r="F10" s="16">
        <f>SUM(F8:F9)</f>
        <v>4950000</v>
      </c>
      <c r="G10" s="11"/>
    </row>
    <row r="11" spans="1:8" ht="29.25" customHeight="1">
      <c r="B11" s="117" t="s">
        <v>66</v>
      </c>
      <c r="C11" s="117"/>
      <c r="D11" s="117"/>
      <c r="E11" s="117"/>
      <c r="F11" s="117"/>
      <c r="G11" s="12"/>
    </row>
    <row r="12" spans="1:8" ht="15.75">
      <c r="B12" s="2"/>
    </row>
  </sheetData>
  <mergeCells count="1">
    <mergeCell ref="B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8"/>
  <sheetViews>
    <sheetView topLeftCell="A3" workbookViewId="0">
      <selection activeCell="V9" sqref="V9"/>
    </sheetView>
  </sheetViews>
  <sheetFormatPr baseColWidth="10" defaultColWidth="15.28515625" defaultRowHeight="15"/>
  <cols>
    <col min="1" max="1" width="15.28515625" style="73"/>
    <col min="2" max="2" width="60.42578125" style="90" customWidth="1"/>
    <col min="3" max="20" width="4.140625" style="73" customWidth="1"/>
    <col min="21" max="16384" width="15.28515625" style="73"/>
  </cols>
  <sheetData>
    <row r="1" spans="1:21" ht="21.75" customHeight="1">
      <c r="A1" s="72"/>
      <c r="B1" s="78"/>
    </row>
    <row r="2" spans="1:21" ht="15.75" thickBot="1">
      <c r="A2" s="74"/>
      <c r="B2" s="87"/>
      <c r="C2" s="83"/>
    </row>
    <row r="3" spans="1:21" ht="16.5" thickTop="1" thickBot="1">
      <c r="A3" s="75"/>
      <c r="B3" s="88"/>
      <c r="C3" s="118" t="s">
        <v>11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1" t="s">
        <v>12</v>
      </c>
    </row>
    <row r="4" spans="1:21" ht="16.5" thickTop="1" thickBot="1">
      <c r="A4" s="75"/>
      <c r="B4" s="89" t="s">
        <v>13</v>
      </c>
      <c r="C4" s="17">
        <v>1</v>
      </c>
      <c r="D4" s="17">
        <v>2</v>
      </c>
      <c r="E4" s="17">
        <v>3</v>
      </c>
      <c r="F4" s="18">
        <v>4</v>
      </c>
      <c r="G4" s="17">
        <v>5</v>
      </c>
      <c r="H4" s="18">
        <v>6</v>
      </c>
      <c r="I4" s="17">
        <v>7</v>
      </c>
      <c r="J4" s="18">
        <v>8</v>
      </c>
      <c r="K4" s="17">
        <v>9</v>
      </c>
      <c r="L4" s="18">
        <v>10</v>
      </c>
      <c r="M4" s="17">
        <v>11</v>
      </c>
      <c r="N4" s="18">
        <v>12</v>
      </c>
      <c r="O4" s="17">
        <v>13</v>
      </c>
      <c r="P4" s="18">
        <v>14</v>
      </c>
      <c r="Q4" s="17">
        <v>15</v>
      </c>
      <c r="R4" s="18">
        <v>16</v>
      </c>
      <c r="S4" s="17">
        <v>17</v>
      </c>
      <c r="T4" s="19">
        <v>18</v>
      </c>
      <c r="U4" s="122"/>
    </row>
    <row r="5" spans="1:21" ht="31.5" thickTop="1" thickBot="1">
      <c r="A5" s="75"/>
      <c r="B5" s="69" t="s">
        <v>14</v>
      </c>
      <c r="C5" s="20"/>
      <c r="D5" s="21"/>
      <c r="E5" s="21"/>
      <c r="F5" s="23"/>
      <c r="G5" s="21"/>
      <c r="H5" s="23"/>
      <c r="I5" s="21"/>
      <c r="J5" s="23"/>
      <c r="K5" s="21"/>
      <c r="L5" s="23"/>
      <c r="M5" s="21"/>
      <c r="N5" s="23"/>
      <c r="O5" s="21"/>
      <c r="P5" s="23"/>
      <c r="Q5" s="21"/>
      <c r="R5" s="23"/>
      <c r="S5" s="21"/>
      <c r="T5" s="24"/>
      <c r="U5" s="25">
        <v>5</v>
      </c>
    </row>
    <row r="6" spans="1:21" ht="30.75" thickBot="1">
      <c r="A6" s="75"/>
      <c r="B6" s="69" t="s">
        <v>15</v>
      </c>
      <c r="C6" s="20"/>
      <c r="D6" s="20"/>
      <c r="E6" s="20"/>
      <c r="F6" s="23"/>
      <c r="G6" s="21"/>
      <c r="H6" s="23"/>
      <c r="I6" s="21"/>
      <c r="J6" s="23"/>
      <c r="K6" s="21"/>
      <c r="L6" s="23"/>
      <c r="M6" s="21"/>
      <c r="N6" s="23"/>
      <c r="O6" s="21"/>
      <c r="P6" s="23"/>
      <c r="Q6" s="21"/>
      <c r="R6" s="23"/>
      <c r="S6" s="21"/>
      <c r="T6" s="24"/>
      <c r="U6" s="25">
        <v>3</v>
      </c>
    </row>
    <row r="7" spans="1:21" ht="15.75" thickBot="1">
      <c r="A7" s="75"/>
      <c r="B7" s="69" t="s">
        <v>45</v>
      </c>
      <c r="C7" s="84"/>
      <c r="D7" s="85"/>
      <c r="E7" s="85"/>
      <c r="F7" s="23"/>
      <c r="G7" s="84"/>
      <c r="H7" s="23"/>
      <c r="I7" s="84"/>
      <c r="J7" s="23"/>
      <c r="K7" s="84"/>
      <c r="L7" s="23"/>
      <c r="M7" s="84"/>
      <c r="N7" s="23"/>
      <c r="O7" s="84"/>
      <c r="P7" s="23"/>
      <c r="Q7" s="84"/>
      <c r="R7" s="23"/>
      <c r="S7" s="84"/>
      <c r="T7" s="24"/>
      <c r="U7" s="25">
        <v>2</v>
      </c>
    </row>
    <row r="8" spans="1:21" ht="30.75" thickBot="1">
      <c r="A8" s="75"/>
      <c r="B8" s="69" t="s">
        <v>16</v>
      </c>
      <c r="C8" s="21"/>
      <c r="D8" s="20"/>
      <c r="E8" s="20"/>
      <c r="F8" s="23"/>
      <c r="G8" s="21"/>
      <c r="H8" s="23"/>
      <c r="I8" s="21"/>
      <c r="J8" s="23"/>
      <c r="K8" s="21"/>
      <c r="L8" s="23"/>
      <c r="M8" s="21"/>
      <c r="N8" s="23"/>
      <c r="O8" s="21"/>
      <c r="P8" s="23"/>
      <c r="Q8" s="21"/>
      <c r="R8" s="23"/>
      <c r="S8" s="21"/>
      <c r="T8" s="24"/>
      <c r="U8" s="25">
        <v>3</v>
      </c>
    </row>
    <row r="9" spans="1:21" ht="30.75" thickBot="1">
      <c r="A9" s="75"/>
      <c r="B9" s="69" t="s">
        <v>17</v>
      </c>
      <c r="C9" s="21"/>
      <c r="D9" s="21"/>
      <c r="E9" s="21"/>
      <c r="F9" s="26"/>
      <c r="G9" s="20"/>
      <c r="H9" s="23"/>
      <c r="I9" s="21"/>
      <c r="J9" s="23"/>
      <c r="K9" s="21"/>
      <c r="L9" s="23"/>
      <c r="M9" s="21"/>
      <c r="N9" s="23"/>
      <c r="O9" s="21"/>
      <c r="P9" s="23"/>
      <c r="Q9" s="21"/>
      <c r="R9" s="23"/>
      <c r="S9" s="21"/>
      <c r="T9" s="24"/>
      <c r="U9" s="25">
        <v>1</v>
      </c>
    </row>
    <row r="10" spans="1:21" ht="15.75" thickBot="1">
      <c r="A10" s="75"/>
      <c r="B10" s="69" t="s">
        <v>46</v>
      </c>
      <c r="C10" s="84"/>
      <c r="D10" s="84"/>
      <c r="E10" s="84"/>
      <c r="F10" s="23"/>
      <c r="G10" s="84"/>
      <c r="H10" s="26"/>
      <c r="I10" s="85"/>
      <c r="J10" s="26"/>
      <c r="K10" s="84"/>
      <c r="L10" s="23"/>
      <c r="M10" s="84"/>
      <c r="N10" s="23"/>
      <c r="O10" s="84"/>
      <c r="P10" s="23"/>
      <c r="Q10" s="84"/>
      <c r="R10" s="23"/>
      <c r="S10" s="84"/>
      <c r="T10" s="24"/>
      <c r="U10" s="25">
        <v>5</v>
      </c>
    </row>
    <row r="11" spans="1:21" ht="32.25" customHeight="1" thickBot="1">
      <c r="A11" s="76"/>
      <c r="B11" s="69" t="s">
        <v>18</v>
      </c>
      <c r="C11" s="21"/>
      <c r="D11" s="21"/>
      <c r="E11" s="21"/>
      <c r="F11" s="23"/>
      <c r="G11" s="21"/>
      <c r="H11" s="23"/>
      <c r="I11" s="20"/>
      <c r="J11" s="26"/>
      <c r="K11" s="20"/>
      <c r="L11" s="23"/>
      <c r="M11" s="21"/>
      <c r="N11" s="23"/>
      <c r="O11" s="21"/>
      <c r="P11" s="23"/>
      <c r="Q11" s="21"/>
      <c r="R11" s="23"/>
      <c r="S11" s="21"/>
      <c r="T11" s="24"/>
      <c r="U11" s="25">
        <v>2</v>
      </c>
    </row>
    <row r="12" spans="1:21" ht="30.75" thickBot="1">
      <c r="A12" s="76"/>
      <c r="B12" s="69" t="s">
        <v>19</v>
      </c>
      <c r="C12" s="21"/>
      <c r="D12" s="21"/>
      <c r="E12" s="21"/>
      <c r="F12" s="23"/>
      <c r="G12" s="21"/>
      <c r="H12" s="23"/>
      <c r="I12" s="21"/>
      <c r="J12" s="23"/>
      <c r="K12" s="21"/>
      <c r="L12" s="26"/>
      <c r="M12" s="20"/>
      <c r="N12" s="23"/>
      <c r="O12" s="21"/>
      <c r="P12" s="23"/>
      <c r="Q12" s="21"/>
      <c r="R12" s="23"/>
      <c r="S12" s="21"/>
      <c r="T12" s="24"/>
      <c r="U12" s="25">
        <v>1</v>
      </c>
    </row>
    <row r="13" spans="1:21" ht="30.75" thickBot="1">
      <c r="A13" s="76"/>
      <c r="B13" s="70" t="s">
        <v>51</v>
      </c>
      <c r="C13" s="21"/>
      <c r="D13" s="21"/>
      <c r="E13" s="21"/>
      <c r="F13" s="23"/>
      <c r="G13" s="21"/>
      <c r="H13" s="23"/>
      <c r="I13" s="21"/>
      <c r="J13" s="23"/>
      <c r="K13" s="21"/>
      <c r="L13" s="23"/>
      <c r="M13" s="21"/>
      <c r="N13" s="26"/>
      <c r="O13" s="20"/>
      <c r="P13" s="23"/>
      <c r="Q13" s="21"/>
      <c r="R13" s="23"/>
      <c r="S13" s="21"/>
      <c r="T13" s="24"/>
      <c r="U13" s="25">
        <v>4</v>
      </c>
    </row>
    <row r="14" spans="1:21" ht="36" customHeight="1" thickBot="1">
      <c r="A14" s="75"/>
      <c r="B14" s="70" t="s">
        <v>20</v>
      </c>
      <c r="C14" s="21"/>
      <c r="D14" s="21"/>
      <c r="E14" s="21"/>
      <c r="F14" s="23"/>
      <c r="G14" s="21"/>
      <c r="H14" s="23"/>
      <c r="I14" s="21"/>
      <c r="J14" s="23"/>
      <c r="K14" s="21"/>
      <c r="L14" s="23"/>
      <c r="M14" s="21"/>
      <c r="N14" s="23"/>
      <c r="O14" s="20"/>
      <c r="P14" s="26"/>
      <c r="Q14" s="21"/>
      <c r="R14" s="23"/>
      <c r="S14" s="21"/>
      <c r="T14" s="24"/>
      <c r="U14" s="25">
        <v>3</v>
      </c>
    </row>
    <row r="15" spans="1:21" ht="30.75" thickBot="1">
      <c r="A15" s="77"/>
      <c r="B15" s="70" t="s">
        <v>21</v>
      </c>
      <c r="C15" s="21"/>
      <c r="D15" s="21"/>
      <c r="E15" s="21"/>
      <c r="F15" s="23"/>
      <c r="G15" s="21"/>
      <c r="H15" s="23"/>
      <c r="I15" s="21"/>
      <c r="J15" s="23"/>
      <c r="K15" s="21"/>
      <c r="L15" s="23"/>
      <c r="M15" s="21"/>
      <c r="N15" s="23"/>
      <c r="O15" s="21"/>
      <c r="P15" s="23"/>
      <c r="Q15" s="20"/>
      <c r="R15" s="26"/>
      <c r="S15" s="21"/>
      <c r="T15" s="24"/>
      <c r="U15" s="25">
        <v>1</v>
      </c>
    </row>
    <row r="16" spans="1:21" ht="30.75" thickBot="1">
      <c r="B16" s="71" t="s">
        <v>22</v>
      </c>
      <c r="C16" s="27"/>
      <c r="D16" s="27"/>
      <c r="E16" s="27"/>
      <c r="F16" s="28"/>
      <c r="G16" s="27"/>
      <c r="H16" s="28"/>
      <c r="I16" s="27"/>
      <c r="J16" s="28"/>
      <c r="K16" s="27"/>
      <c r="L16" s="28"/>
      <c r="M16" s="27"/>
      <c r="N16" s="28"/>
      <c r="O16" s="27"/>
      <c r="P16" s="28"/>
      <c r="Q16" s="27"/>
      <c r="R16" s="28"/>
      <c r="S16" s="29"/>
      <c r="T16" s="30"/>
      <c r="U16" s="31">
        <v>3</v>
      </c>
    </row>
    <row r="17" spans="2:21" ht="16.5" thickTop="1" thickBot="1">
      <c r="B17" s="71" t="s">
        <v>23</v>
      </c>
      <c r="C17" s="86"/>
      <c r="D17" s="86"/>
      <c r="E17" s="86"/>
      <c r="F17" s="32"/>
      <c r="G17" s="86"/>
      <c r="H17" s="32"/>
      <c r="I17" s="86"/>
      <c r="J17" s="32"/>
      <c r="K17" s="86"/>
      <c r="L17" s="32"/>
      <c r="M17" s="86"/>
      <c r="N17" s="32"/>
      <c r="O17" s="86"/>
      <c r="P17" s="32"/>
      <c r="Q17" s="86"/>
      <c r="R17" s="32"/>
      <c r="S17" s="86"/>
      <c r="T17" s="33"/>
      <c r="U17" s="31">
        <f>SUM(U5:U16)</f>
        <v>33</v>
      </c>
    </row>
    <row r="18" spans="2:21" ht="15.75" thickTop="1"/>
  </sheetData>
  <mergeCells count="2">
    <mergeCell ref="C3:T3"/>
    <mergeCell ref="U3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Y15"/>
  <sheetViews>
    <sheetView topLeftCell="A2" workbookViewId="0">
      <selection activeCell="D19" sqref="D19"/>
    </sheetView>
  </sheetViews>
  <sheetFormatPr baseColWidth="10" defaultRowHeight="15"/>
  <cols>
    <col min="3" max="3" width="25.140625" customWidth="1"/>
    <col min="5" max="22" width="4.85546875" customWidth="1"/>
  </cols>
  <sheetData>
    <row r="2" spans="2:25" ht="15.75" thickBot="1"/>
    <row r="3" spans="2:25" ht="18.75" customHeight="1" thickBot="1">
      <c r="B3" s="135"/>
      <c r="C3" s="135"/>
      <c r="D3" s="132" t="s">
        <v>24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  <c r="W3" s="123" t="s">
        <v>34</v>
      </c>
      <c r="X3" s="124"/>
      <c r="Y3" s="125"/>
    </row>
    <row r="4" spans="2:25" ht="19.5" thickBot="1">
      <c r="B4" s="136"/>
      <c r="C4" s="136"/>
      <c r="D4" s="37"/>
      <c r="E4" s="34">
        <v>1</v>
      </c>
      <c r="F4" s="37">
        <v>2</v>
      </c>
      <c r="G4" s="34">
        <v>3</v>
      </c>
      <c r="H4" s="37">
        <v>4</v>
      </c>
      <c r="I4" s="34">
        <v>5</v>
      </c>
      <c r="J4" s="37">
        <v>6</v>
      </c>
      <c r="K4" s="34">
        <v>7</v>
      </c>
      <c r="L4" s="37">
        <v>8</v>
      </c>
      <c r="M4" s="34">
        <v>9</v>
      </c>
      <c r="N4" s="38">
        <v>10</v>
      </c>
      <c r="O4" s="38">
        <v>11</v>
      </c>
      <c r="P4" s="38">
        <v>12</v>
      </c>
      <c r="Q4" s="34">
        <v>13</v>
      </c>
      <c r="R4" s="38">
        <v>14</v>
      </c>
      <c r="S4" s="38">
        <v>15</v>
      </c>
      <c r="T4" s="38">
        <v>16</v>
      </c>
      <c r="U4" s="34">
        <v>17</v>
      </c>
      <c r="V4" s="38">
        <v>18</v>
      </c>
      <c r="W4" s="39" t="s">
        <v>25</v>
      </c>
      <c r="X4" s="39" t="s">
        <v>26</v>
      </c>
      <c r="Y4" s="40" t="s">
        <v>27</v>
      </c>
    </row>
    <row r="5" spans="2:25" ht="17.25" thickTop="1" thickBot="1">
      <c r="B5" s="126" t="s">
        <v>33</v>
      </c>
      <c r="C5" s="127"/>
      <c r="D5" s="127"/>
      <c r="E5" s="127"/>
      <c r="F5" s="42"/>
      <c r="G5" s="42"/>
      <c r="H5" s="42"/>
      <c r="I5" s="42"/>
      <c r="J5" s="42"/>
      <c r="K5" s="42"/>
      <c r="L5" s="42"/>
      <c r="M5" s="42"/>
      <c r="N5" s="42"/>
      <c r="O5" s="22"/>
      <c r="P5" s="22"/>
      <c r="Q5" s="42"/>
      <c r="R5" s="42"/>
      <c r="S5" s="42"/>
      <c r="T5" s="42"/>
      <c r="U5" s="42"/>
      <c r="V5" s="42"/>
      <c r="W5" s="42"/>
      <c r="X5" s="42"/>
      <c r="Y5" s="22"/>
    </row>
    <row r="6" spans="2:25" ht="16.5" thickBot="1">
      <c r="B6" s="43">
        <v>1</v>
      </c>
      <c r="C6" s="44"/>
      <c r="D6" s="22" t="s">
        <v>28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  <c r="Y6" s="44"/>
    </row>
    <row r="7" spans="2:25" ht="16.5" thickBot="1">
      <c r="B7" s="47"/>
      <c r="C7" s="45"/>
      <c r="D7" s="22" t="s">
        <v>29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X7" s="45"/>
      <c r="Y7" s="48"/>
    </row>
    <row r="8" spans="2:25" ht="16.5" thickBot="1">
      <c r="B8" s="43">
        <v>2</v>
      </c>
      <c r="C8" s="44"/>
      <c r="D8" s="22" t="s">
        <v>28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5"/>
    </row>
    <row r="9" spans="2:25" ht="16.5" thickBot="1">
      <c r="B9" s="47"/>
      <c r="C9" s="45"/>
      <c r="D9" s="22" t="s">
        <v>29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45"/>
      <c r="Y9" s="48"/>
    </row>
    <row r="10" spans="2:25" ht="16.5" thickBot="1"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7"/>
      <c r="N10" s="57"/>
      <c r="O10" s="57"/>
      <c r="P10" s="58"/>
      <c r="Q10" s="58"/>
      <c r="R10" s="58"/>
      <c r="S10" s="35"/>
      <c r="T10" s="128" t="s">
        <v>30</v>
      </c>
      <c r="U10" s="128"/>
      <c r="V10" s="129"/>
      <c r="W10" s="44"/>
      <c r="X10" s="44"/>
      <c r="Y10" s="44"/>
    </row>
    <row r="11" spans="2:25" ht="16.5" thickBot="1">
      <c r="B11" s="123" t="s">
        <v>31</v>
      </c>
      <c r="C11" s="12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/>
    </row>
    <row r="12" spans="2:25" ht="16.5" thickBot="1">
      <c r="B12" s="131"/>
      <c r="C12" s="130" t="s">
        <v>32</v>
      </c>
      <c r="D12" s="47" t="s">
        <v>28</v>
      </c>
      <c r="E12" s="54"/>
      <c r="F12" s="54"/>
      <c r="G12" s="55"/>
      <c r="H12" s="55"/>
      <c r="I12" s="54"/>
      <c r="J12" s="45"/>
      <c r="K12" s="45"/>
      <c r="L12" s="54"/>
      <c r="M12" s="54"/>
      <c r="N12" s="55"/>
      <c r="O12" s="45"/>
      <c r="P12" s="54"/>
      <c r="Q12" s="54"/>
      <c r="R12" s="54"/>
      <c r="S12" s="45"/>
      <c r="T12" s="45"/>
      <c r="U12" s="54"/>
      <c r="V12" s="54"/>
      <c r="W12" s="45">
        <v>18</v>
      </c>
      <c r="X12" s="46"/>
      <c r="Y12" s="47">
        <v>18</v>
      </c>
    </row>
    <row r="13" spans="2:25" ht="16.5" thickBot="1">
      <c r="B13" s="131"/>
      <c r="C13" s="130"/>
      <c r="D13" s="43" t="s">
        <v>29</v>
      </c>
      <c r="E13" s="56"/>
      <c r="F13" s="44"/>
      <c r="G13" s="56"/>
      <c r="H13" s="44"/>
      <c r="I13" s="44"/>
      <c r="J13" s="56"/>
      <c r="K13" s="56"/>
      <c r="L13" s="56"/>
      <c r="M13" s="44"/>
      <c r="N13" s="44"/>
      <c r="O13" s="56"/>
      <c r="P13" s="56"/>
      <c r="Q13" s="56"/>
      <c r="R13" s="44"/>
      <c r="S13" s="44"/>
      <c r="T13" s="44"/>
      <c r="U13" s="44"/>
      <c r="V13" s="44"/>
      <c r="W13" s="46"/>
      <c r="X13" s="45">
        <v>15</v>
      </c>
      <c r="Y13" s="51">
        <v>15</v>
      </c>
    </row>
    <row r="14" spans="2:25" ht="16.5" thickBot="1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7"/>
      <c r="N14" s="57"/>
      <c r="O14" s="57"/>
      <c r="P14" s="58"/>
      <c r="Q14" s="58"/>
      <c r="R14" s="58"/>
      <c r="S14" s="58"/>
      <c r="T14" s="123" t="s">
        <v>30</v>
      </c>
      <c r="U14" s="124"/>
      <c r="V14" s="125"/>
      <c r="W14" s="45">
        <v>18</v>
      </c>
      <c r="X14" s="45">
        <v>15</v>
      </c>
      <c r="Y14" s="36">
        <v>33</v>
      </c>
    </row>
    <row r="15" spans="2:25" ht="16.5" thickBot="1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41"/>
      <c r="N15" s="41"/>
      <c r="O15" s="41"/>
      <c r="P15" s="42"/>
      <c r="Q15" s="42"/>
      <c r="R15" s="42"/>
      <c r="S15" s="42"/>
      <c r="T15" s="123" t="s">
        <v>27</v>
      </c>
      <c r="U15" s="124"/>
      <c r="V15" s="125"/>
      <c r="W15" s="46"/>
      <c r="X15" s="46"/>
      <c r="Y15" s="45">
        <v>33</v>
      </c>
    </row>
  </sheetData>
  <mergeCells count="11">
    <mergeCell ref="T14:V14"/>
    <mergeCell ref="T15:V15"/>
    <mergeCell ref="D3:V3"/>
    <mergeCell ref="B3:B4"/>
    <mergeCell ref="C3:C4"/>
    <mergeCell ref="W3:Y3"/>
    <mergeCell ref="B5:E5"/>
    <mergeCell ref="T10:V10"/>
    <mergeCell ref="B11:C11"/>
    <mergeCell ref="C12:C13"/>
    <mergeCell ref="B12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H26"/>
  <sheetViews>
    <sheetView topLeftCell="A9" workbookViewId="0">
      <selection activeCell="E23" sqref="E23"/>
    </sheetView>
  </sheetViews>
  <sheetFormatPr baseColWidth="10" defaultRowHeight="15"/>
  <cols>
    <col min="2" max="2" width="62.7109375" customWidth="1"/>
    <col min="4" max="4" width="14.28515625" bestFit="1" customWidth="1"/>
  </cols>
  <sheetData>
    <row r="2" spans="2:8" ht="15.75" thickBot="1"/>
    <row r="3" spans="2:8" ht="16.5" thickBot="1">
      <c r="B3" s="62" t="s">
        <v>37</v>
      </c>
      <c r="C3" s="63" t="s">
        <v>38</v>
      </c>
    </row>
    <row r="4" spans="2:8" ht="45.75">
      <c r="B4" s="64" t="s">
        <v>39</v>
      </c>
      <c r="C4" s="137">
        <v>0.35</v>
      </c>
      <c r="E4" s="68">
        <f>E10*C4</f>
        <v>1732500</v>
      </c>
      <c r="G4" s="61">
        <v>1732500</v>
      </c>
      <c r="H4">
        <f>G4/450</f>
        <v>3850</v>
      </c>
    </row>
    <row r="5" spans="2:8" ht="15.75">
      <c r="B5" s="64" t="s">
        <v>40</v>
      </c>
      <c r="C5" s="138"/>
      <c r="E5" s="68"/>
      <c r="G5" s="61">
        <v>742500</v>
      </c>
      <c r="H5">
        <f t="shared" ref="H5:H6" si="0">G5/450</f>
        <v>1650</v>
      </c>
    </row>
    <row r="6" spans="2:8" ht="31.5" thickBot="1">
      <c r="B6" s="65" t="s">
        <v>41</v>
      </c>
      <c r="C6" s="139"/>
      <c r="E6" s="68"/>
      <c r="G6" s="61">
        <v>1237500</v>
      </c>
      <c r="H6">
        <f t="shared" si="0"/>
        <v>2750</v>
      </c>
    </row>
    <row r="7" spans="2:8" ht="31.5" thickBot="1">
      <c r="B7" s="65" t="s">
        <v>42</v>
      </c>
      <c r="C7" s="67">
        <v>0.15</v>
      </c>
      <c r="E7" s="68">
        <f>E10*C7</f>
        <v>742500</v>
      </c>
      <c r="G7" s="61">
        <v>1237500</v>
      </c>
      <c r="H7" s="61">
        <f>G7/450</f>
        <v>2750</v>
      </c>
    </row>
    <row r="8" spans="2:8" ht="46.5" thickBot="1">
      <c r="B8" s="65" t="s">
        <v>43</v>
      </c>
      <c r="C8" s="66">
        <v>0.25</v>
      </c>
      <c r="E8" s="68">
        <f>E10*C8</f>
        <v>1237500</v>
      </c>
      <c r="H8" s="61">
        <f>H4+H5+H6+H7</f>
        <v>11000</v>
      </c>
    </row>
    <row r="9" spans="2:8" ht="46.5" thickBot="1">
      <c r="B9" s="65" t="s">
        <v>44</v>
      </c>
      <c r="C9" s="66">
        <v>0.25</v>
      </c>
      <c r="E9" s="68">
        <f>E10*C9</f>
        <v>1237500</v>
      </c>
    </row>
    <row r="10" spans="2:8">
      <c r="E10" s="68">
        <v>4950000</v>
      </c>
    </row>
    <row r="13" spans="2:8" ht="16.5" thickBot="1">
      <c r="B13" s="107" t="s">
        <v>55</v>
      </c>
      <c r="C13" s="107" t="s">
        <v>47</v>
      </c>
    </row>
    <row r="14" spans="2:8" ht="15.75" thickBot="1">
      <c r="B14" s="109">
        <v>6000</v>
      </c>
      <c r="C14" s="108">
        <v>2700000</v>
      </c>
    </row>
    <row r="15" spans="2:8" ht="15.75" thickBot="1">
      <c r="B15" s="111">
        <v>2000</v>
      </c>
      <c r="C15" s="110">
        <v>900000</v>
      </c>
    </row>
    <row r="16" spans="2:8" ht="15.75" thickBot="1">
      <c r="B16" s="111">
        <v>2400</v>
      </c>
      <c r="C16" s="110">
        <v>1080000</v>
      </c>
    </row>
    <row r="17" spans="2:3" ht="15.75" thickBot="1">
      <c r="B17" s="111">
        <v>1600</v>
      </c>
      <c r="C17" s="110">
        <v>720000</v>
      </c>
    </row>
    <row r="18" spans="2:3" ht="15.75" thickBot="1">
      <c r="B18" s="113">
        <v>5000</v>
      </c>
      <c r="C18" s="112">
        <v>2250000</v>
      </c>
    </row>
    <row r="19" spans="2:3" ht="15.75" thickBot="1">
      <c r="B19" s="114">
        <v>833</v>
      </c>
      <c r="C19" s="110">
        <v>375000</v>
      </c>
    </row>
    <row r="20" spans="2:3" ht="15.75" thickBot="1">
      <c r="B20" s="114">
        <v>556</v>
      </c>
      <c r="C20" s="110">
        <v>250000</v>
      </c>
    </row>
    <row r="21" spans="2:3" ht="15.75" thickBot="1">
      <c r="B21" s="114">
        <v>556</v>
      </c>
      <c r="C21" s="110">
        <v>250000</v>
      </c>
    </row>
    <row r="22" spans="2:3" ht="15.75" thickBot="1">
      <c r="B22" s="114">
        <v>833</v>
      </c>
      <c r="C22" s="110">
        <v>375000</v>
      </c>
    </row>
    <row r="23" spans="2:3" ht="15.75" thickBot="1">
      <c r="B23" s="114">
        <v>556</v>
      </c>
      <c r="C23" s="110">
        <v>250000</v>
      </c>
    </row>
    <row r="24" spans="2:3" ht="15.75" thickBot="1">
      <c r="B24" s="114">
        <v>833</v>
      </c>
      <c r="C24" s="110">
        <v>375000</v>
      </c>
    </row>
    <row r="25" spans="2:3" ht="15.75" thickBot="1">
      <c r="B25" s="114">
        <v>833</v>
      </c>
      <c r="C25" s="110">
        <v>375000</v>
      </c>
    </row>
    <row r="26" spans="2:3" ht="16.5" thickBot="1">
      <c r="B26" s="116">
        <v>11000</v>
      </c>
      <c r="C26" s="115">
        <v>4950000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16"/>
  <sheetViews>
    <sheetView tabSelected="1" workbookViewId="0">
      <selection activeCell="H10" sqref="H10"/>
    </sheetView>
  </sheetViews>
  <sheetFormatPr baseColWidth="10" defaultRowHeight="15"/>
  <cols>
    <col min="2" max="2" width="61.42578125" customWidth="1"/>
    <col min="3" max="3" width="22.140625" customWidth="1"/>
    <col min="4" max="4" width="20.5703125" customWidth="1"/>
    <col min="5" max="5" width="16.5703125" customWidth="1"/>
    <col min="6" max="6" width="21.140625" customWidth="1"/>
  </cols>
  <sheetData>
    <row r="2" spans="2:7" ht="18.75" customHeight="1">
      <c r="B2" s="104" t="s">
        <v>48</v>
      </c>
      <c r="C2" s="79" t="s">
        <v>49</v>
      </c>
      <c r="D2" s="79" t="s">
        <v>50</v>
      </c>
      <c r="E2" s="140" t="s">
        <v>54</v>
      </c>
      <c r="F2" s="140"/>
    </row>
    <row r="3" spans="2:7" ht="18.75" customHeight="1">
      <c r="B3" s="81"/>
      <c r="C3" s="79"/>
      <c r="D3" s="79"/>
      <c r="E3" s="92" t="s">
        <v>47</v>
      </c>
      <c r="F3" s="93" t="s">
        <v>55</v>
      </c>
    </row>
    <row r="4" spans="2:7" s="94" customFormat="1" ht="15.75">
      <c r="B4" s="91" t="s">
        <v>52</v>
      </c>
      <c r="C4" s="95"/>
      <c r="D4" s="92">
        <v>15</v>
      </c>
      <c r="E4" s="98">
        <f>SUM(E5:E7)</f>
        <v>2700000</v>
      </c>
      <c r="F4" s="101">
        <f>SUM(F5:F7)</f>
        <v>6000</v>
      </c>
    </row>
    <row r="5" spans="2:7" ht="31.5">
      <c r="B5" s="105" t="s">
        <v>56</v>
      </c>
      <c r="C5" s="82">
        <v>180000</v>
      </c>
      <c r="D5" s="80">
        <v>5</v>
      </c>
      <c r="E5" s="99">
        <f>C5*D5</f>
        <v>900000</v>
      </c>
      <c r="F5" s="102">
        <v>2000</v>
      </c>
      <c r="G5">
        <v>1</v>
      </c>
    </row>
    <row r="6" spans="2:7" ht="31.5">
      <c r="B6" s="105" t="s">
        <v>57</v>
      </c>
      <c r="C6" s="82">
        <v>180000</v>
      </c>
      <c r="D6" s="80">
        <v>6</v>
      </c>
      <c r="E6" s="99">
        <f t="shared" ref="E6:E15" si="0">C6*D6</f>
        <v>1080000</v>
      </c>
      <c r="F6" s="102">
        <v>2400</v>
      </c>
      <c r="G6">
        <v>2</v>
      </c>
    </row>
    <row r="7" spans="2:7" ht="15.75">
      <c r="B7" s="106" t="s">
        <v>58</v>
      </c>
      <c r="C7" s="82">
        <v>180000</v>
      </c>
      <c r="D7" s="79">
        <v>4</v>
      </c>
      <c r="E7" s="99">
        <f t="shared" si="0"/>
        <v>720000</v>
      </c>
      <c r="F7" s="102">
        <v>1600</v>
      </c>
      <c r="G7">
        <v>2</v>
      </c>
    </row>
    <row r="8" spans="2:7" s="94" customFormat="1" ht="15.75">
      <c r="B8" s="91" t="s">
        <v>53</v>
      </c>
      <c r="C8" s="82">
        <v>125000</v>
      </c>
      <c r="D8" s="92">
        <v>18</v>
      </c>
      <c r="E8" s="98">
        <f>SUM(E9:E15)</f>
        <v>2250000</v>
      </c>
      <c r="F8" s="101">
        <f>SUM(F9:F15)</f>
        <v>5000</v>
      </c>
    </row>
    <row r="9" spans="2:7" ht="31.5">
      <c r="B9" s="105" t="s">
        <v>59</v>
      </c>
      <c r="C9" s="82">
        <v>125000</v>
      </c>
      <c r="D9" s="80">
        <v>3</v>
      </c>
      <c r="E9" s="99">
        <f>C9*D9</f>
        <v>375000</v>
      </c>
      <c r="F9" s="102">
        <v>833</v>
      </c>
      <c r="G9">
        <v>1</v>
      </c>
    </row>
    <row r="10" spans="2:7" ht="21" customHeight="1">
      <c r="B10" s="105" t="s">
        <v>60</v>
      </c>
      <c r="C10" s="82">
        <v>125000</v>
      </c>
      <c r="D10" s="80">
        <v>2</v>
      </c>
      <c r="E10" s="99">
        <f t="shared" si="0"/>
        <v>250000</v>
      </c>
      <c r="F10" s="102">
        <v>556</v>
      </c>
      <c r="G10">
        <v>1</v>
      </c>
    </row>
    <row r="11" spans="2:7" ht="31.5">
      <c r="B11" s="105" t="s">
        <v>61</v>
      </c>
      <c r="C11" s="82">
        <v>125000</v>
      </c>
      <c r="D11" s="80">
        <v>2</v>
      </c>
      <c r="E11" s="99">
        <f t="shared" si="0"/>
        <v>250000</v>
      </c>
      <c r="F11" s="102">
        <v>556</v>
      </c>
      <c r="G11">
        <v>1</v>
      </c>
    </row>
    <row r="12" spans="2:7" ht="47.25">
      <c r="B12" s="106" t="s">
        <v>62</v>
      </c>
      <c r="C12" s="82">
        <v>125000</v>
      </c>
      <c r="D12" s="79">
        <v>3</v>
      </c>
      <c r="E12" s="99">
        <f t="shared" si="0"/>
        <v>375000</v>
      </c>
      <c r="F12" s="102">
        <v>833</v>
      </c>
      <c r="G12">
        <v>2</v>
      </c>
    </row>
    <row r="13" spans="2:7" ht="15.75">
      <c r="B13" s="106" t="s">
        <v>63</v>
      </c>
      <c r="C13" s="82">
        <v>125000</v>
      </c>
      <c r="D13" s="79">
        <v>2</v>
      </c>
      <c r="E13" s="99">
        <f t="shared" si="0"/>
        <v>250000</v>
      </c>
      <c r="F13" s="102">
        <v>556</v>
      </c>
      <c r="G13">
        <v>3</v>
      </c>
    </row>
    <row r="14" spans="2:7" ht="47.25">
      <c r="B14" s="106" t="s">
        <v>64</v>
      </c>
      <c r="C14" s="82">
        <v>125000</v>
      </c>
      <c r="D14" s="79">
        <v>3</v>
      </c>
      <c r="E14" s="99">
        <f t="shared" si="0"/>
        <v>375000</v>
      </c>
      <c r="F14" s="102">
        <v>833</v>
      </c>
      <c r="G14">
        <v>3</v>
      </c>
    </row>
    <row r="15" spans="2:7" ht="54" customHeight="1">
      <c r="B15" s="105" t="s">
        <v>65</v>
      </c>
      <c r="C15" s="82">
        <v>125000</v>
      </c>
      <c r="D15" s="80">
        <v>3</v>
      </c>
      <c r="E15" s="99">
        <f t="shared" si="0"/>
        <v>375000</v>
      </c>
      <c r="F15" s="102">
        <v>833</v>
      </c>
      <c r="G15">
        <v>4</v>
      </c>
    </row>
    <row r="16" spans="2:7" s="94" customFormat="1" ht="15.75">
      <c r="B16" s="96" t="s">
        <v>27</v>
      </c>
      <c r="C16" s="96"/>
      <c r="D16" s="97">
        <f>D4+D8</f>
        <v>33</v>
      </c>
      <c r="E16" s="100">
        <f>E4+E8</f>
        <v>4950000</v>
      </c>
      <c r="F16" s="103">
        <f>F4+F8</f>
        <v>11000</v>
      </c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Coûts-agregé</vt:lpstr>
      <vt:lpstr>Chronogramme</vt:lpstr>
      <vt:lpstr>Dotation en personnel</vt:lpstr>
      <vt:lpstr>Feuil4</vt:lpstr>
      <vt:lpstr>Coûts détaillés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ESSESSINOU</dc:creator>
  <cp:lastModifiedBy>gtygu</cp:lastModifiedBy>
  <dcterms:created xsi:type="dcterms:W3CDTF">2013-12-02T08:19:45Z</dcterms:created>
  <dcterms:modified xsi:type="dcterms:W3CDTF">2014-04-10T07:40:42Z</dcterms:modified>
</cp:coreProperties>
</file>