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sae-108-P\Desktop\NSU_2018\_documentation\budget\"/>
    </mc:Choice>
  </mc:AlternateContent>
  <xr:revisionPtr revIDLastSave="0" documentId="13_ncr:1_{84944DE2-B051-49CE-BBC5-8BCE22B976F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budget" sheetId="2" r:id="rId1"/>
    <sheet name="budget (2)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4" l="1"/>
  <c r="G25" i="4"/>
  <c r="G24" i="4"/>
  <c r="G22" i="4" s="1"/>
  <c r="G21" i="4"/>
  <c r="G20" i="4"/>
  <c r="G19" i="4"/>
  <c r="G17" i="4"/>
  <c r="G16" i="4"/>
  <c r="G14" i="4"/>
  <c r="G13" i="4"/>
  <c r="G12" i="4" s="1"/>
  <c r="G11" i="4"/>
  <c r="I10" i="4"/>
  <c r="G10" i="4"/>
  <c r="G9" i="4"/>
  <c r="G7" i="4" s="1"/>
  <c r="G5" i="4"/>
  <c r="G4" i="4"/>
  <c r="G3" i="4"/>
  <c r="G2" i="4" s="1"/>
  <c r="I10" i="2"/>
  <c r="G9" i="2"/>
  <c r="G24" i="2"/>
  <c r="G15" i="2"/>
  <c r="G26" i="2"/>
  <c r="G25" i="2"/>
  <c r="G22" i="2" s="1"/>
  <c r="G21" i="2"/>
  <c r="G19" i="2"/>
  <c r="G20" i="2"/>
  <c r="G17" i="2"/>
  <c r="G16" i="2"/>
  <c r="G14" i="2"/>
  <c r="G12" i="2" s="1"/>
  <c r="G13" i="2"/>
  <c r="G10" i="2"/>
  <c r="G11" i="2"/>
  <c r="G5" i="2"/>
  <c r="G3" i="2"/>
  <c r="G4" i="2"/>
  <c r="G2" i="2" s="1"/>
  <c r="G18" i="2"/>
  <c r="G7" i="2"/>
  <c r="G15" i="4" l="1"/>
  <c r="G27" i="2"/>
  <c r="G18" i="4"/>
  <c r="G27" i="4" s="1"/>
  <c r="G28" i="2"/>
  <c r="G29" i="2" s="1"/>
  <c r="G28" i="4" l="1"/>
  <c r="G29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A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Faire l'estimation par litre</t>
        </r>
      </text>
    </comment>
    <comment ref="A19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Mettre en litre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A10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Faire l'estimation par litre</t>
        </r>
      </text>
    </comment>
    <comment ref="A1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Mettre en litre</t>
        </r>
      </text>
    </comment>
  </commentList>
</comments>
</file>

<file path=xl/sharedStrings.xml><?xml version="1.0" encoding="utf-8"?>
<sst xmlns="http://schemas.openxmlformats.org/spreadsheetml/2006/main" count="116" uniqueCount="42">
  <si>
    <t>Qté</t>
  </si>
  <si>
    <t>Nombred'unités</t>
  </si>
  <si>
    <t>Unités</t>
  </si>
  <si>
    <t>Prix unitaire</t>
  </si>
  <si>
    <t>Total (FCFA)</t>
  </si>
  <si>
    <t>Total ($)</t>
  </si>
  <si>
    <t>Formation</t>
  </si>
  <si>
    <t>unités</t>
  </si>
  <si>
    <t>jours</t>
  </si>
  <si>
    <t>Location véhicules</t>
  </si>
  <si>
    <t>mois</t>
  </si>
  <si>
    <t>Tablettes</t>
  </si>
  <si>
    <t>Total partiel</t>
  </si>
  <si>
    <t>Divers et imprévus</t>
  </si>
  <si>
    <t>pourcent</t>
  </si>
  <si>
    <t>Total general</t>
  </si>
  <si>
    <t>Frais d'entretien des formés</t>
  </si>
  <si>
    <t>Frais de mission (4 cadres de l'INSAE)</t>
  </si>
  <si>
    <t>Carburant pour véhicules</t>
  </si>
  <si>
    <t>Salaire des enquêteurs</t>
  </si>
  <si>
    <t>Salaire des Chefs d'équipe (contrôleurs)</t>
  </si>
  <si>
    <t>Matériel et équipement</t>
  </si>
  <si>
    <t>Salaire des agents et chef d'équipe pour la Collecte</t>
  </si>
  <si>
    <t>Location de véhicules de collecte</t>
  </si>
  <si>
    <t>Carburant pour véhicules de collecte</t>
  </si>
  <si>
    <t>Missions de supervision</t>
  </si>
  <si>
    <t>Location véhicules pour supervision</t>
  </si>
  <si>
    <t>Carburant pour véhicules pour supervision</t>
  </si>
  <si>
    <t>Achats de produits</t>
  </si>
  <si>
    <t>Visite des marchés</t>
  </si>
  <si>
    <t>Fourniture (Blocs note, Bic, Crayon, Gommes)</t>
  </si>
  <si>
    <t>kits</t>
  </si>
  <si>
    <t>personnes</t>
  </si>
  <si>
    <t>Frais d'entretien des formateurs (4 INSAE+2 MAEP)</t>
  </si>
  <si>
    <t>Salle INSAE (PM)</t>
  </si>
  <si>
    <t>Missions d'identification et de cartographie des marchés dans les strates+ test en milieu rural</t>
  </si>
  <si>
    <t>Balances de 25 kg max</t>
  </si>
  <si>
    <t>relevés</t>
  </si>
  <si>
    <t>marchés</t>
  </si>
  <si>
    <t>véhicules</t>
  </si>
  <si>
    <t>Chauffeurs pour mission (2 chauffeurs de l'INSAE)</t>
  </si>
  <si>
    <t>litres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</si>
</sst>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vertical="top"/>
    </xf>
    <xf numFmtId="3" fontId="1" fillId="0" borderId="1" xfId="0" applyNumberFormat="1" applyFont="1" applyBorder="1" applyAlignment="1">
      <alignment vertical="top"/>
    </xf>
    <xf numFmtId="3" fontId="1" fillId="2" borderId="1" xfId="0" applyNumberFormat="1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3" fontId="1" fillId="3" borderId="1" xfId="0" applyNumberFormat="1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9"/>
  <sheetViews>
    <sheetView tabSelected="1" topLeftCell="A11" zoomScale="148" zoomScaleNormal="148" workbookViewId="0">
      <selection activeCell="B19" sqref="B19"/>
    </sheetView>
  </sheetViews>
  <sheetFormatPr baseColWidth="10" defaultRowHeight="15" x14ac:dyDescent="0.25"/>
  <cols>
    <col min="1" max="1" width="43.140625" customWidth="1"/>
    <col min="7" max="7" width="12.42578125" bestFit="1" customWidth="1"/>
  </cols>
  <sheetData>
    <row r="1" spans="1:9" ht="28.5" x14ac:dyDescent="0.25">
      <c r="A1" s="1"/>
      <c r="B1" s="2" t="s">
        <v>0</v>
      </c>
      <c r="C1" s="2"/>
      <c r="D1" s="3" t="s">
        <v>1</v>
      </c>
      <c r="E1" s="2" t="s">
        <v>2</v>
      </c>
      <c r="F1" s="3" t="s">
        <v>3</v>
      </c>
      <c r="G1" s="3" t="s">
        <v>4</v>
      </c>
      <c r="H1" s="3" t="s">
        <v>5</v>
      </c>
    </row>
    <row r="2" spans="1:9" x14ac:dyDescent="0.25">
      <c r="A2" s="2" t="s">
        <v>6</v>
      </c>
      <c r="B2" s="1"/>
      <c r="C2" s="1"/>
      <c r="D2" s="1"/>
      <c r="E2" s="1"/>
      <c r="F2" s="1"/>
      <c r="G2" s="4">
        <f>SUM(G3:G5)</f>
        <v>780000</v>
      </c>
      <c r="H2" s="1"/>
    </row>
    <row r="3" spans="1:9" x14ac:dyDescent="0.25">
      <c r="A3" s="1" t="s">
        <v>30</v>
      </c>
      <c r="B3" s="1">
        <v>15</v>
      </c>
      <c r="C3" s="1" t="s">
        <v>32</v>
      </c>
      <c r="D3" s="1">
        <v>1</v>
      </c>
      <c r="E3" s="1" t="s">
        <v>31</v>
      </c>
      <c r="F3" s="5">
        <v>2000</v>
      </c>
      <c r="G3" s="5">
        <f>F3*D3*B3</f>
        <v>30000</v>
      </c>
      <c r="H3" s="1"/>
    </row>
    <row r="4" spans="1:9" x14ac:dyDescent="0.25">
      <c r="A4" s="1" t="s">
        <v>33</v>
      </c>
      <c r="B4" s="1">
        <v>6</v>
      </c>
      <c r="C4" s="1"/>
      <c r="D4" s="1">
        <v>5</v>
      </c>
      <c r="E4" s="1" t="s">
        <v>8</v>
      </c>
      <c r="F4" s="5">
        <v>10000</v>
      </c>
      <c r="G4" s="5">
        <f>F4*D4*B4</f>
        <v>300000</v>
      </c>
      <c r="H4" s="1"/>
    </row>
    <row r="5" spans="1:9" x14ac:dyDescent="0.25">
      <c r="A5" s="1" t="s">
        <v>16</v>
      </c>
      <c r="B5" s="1">
        <v>9</v>
      </c>
      <c r="C5" s="1"/>
      <c r="D5" s="1">
        <v>5</v>
      </c>
      <c r="E5" s="1" t="s">
        <v>8</v>
      </c>
      <c r="F5" s="5">
        <v>10000</v>
      </c>
      <c r="G5" s="5">
        <f>F5*D5*B5</f>
        <v>450000</v>
      </c>
      <c r="H5" s="1"/>
    </row>
    <row r="6" spans="1:9" x14ac:dyDescent="0.25">
      <c r="A6" s="1" t="s">
        <v>34</v>
      </c>
      <c r="B6" s="1"/>
      <c r="C6" s="1"/>
      <c r="D6" s="1"/>
      <c r="E6" s="1"/>
      <c r="F6" s="5"/>
      <c r="G6" s="5"/>
      <c r="H6" s="1"/>
    </row>
    <row r="7" spans="1:9" x14ac:dyDescent="0.25">
      <c r="A7" s="2" t="s">
        <v>35</v>
      </c>
      <c r="B7" s="1"/>
      <c r="C7" s="1"/>
      <c r="D7" s="1"/>
      <c r="E7" s="1"/>
      <c r="F7" s="5"/>
      <c r="G7" s="4">
        <f>SUM(G8:G11)</f>
        <v>1820000</v>
      </c>
      <c r="H7" s="1"/>
    </row>
    <row r="8" spans="1:9" x14ac:dyDescent="0.25">
      <c r="A8" s="7" t="s">
        <v>9</v>
      </c>
      <c r="B8" s="7">
        <v>2</v>
      </c>
      <c r="C8" s="7"/>
      <c r="D8" s="7">
        <v>7</v>
      </c>
      <c r="E8" s="7" t="s">
        <v>8</v>
      </c>
      <c r="F8" s="8">
        <v>65000</v>
      </c>
      <c r="G8" s="8"/>
      <c r="H8" s="1"/>
    </row>
    <row r="9" spans="1:9" x14ac:dyDescent="0.25">
      <c r="A9" s="1" t="s">
        <v>40</v>
      </c>
      <c r="B9" s="1">
        <v>2</v>
      </c>
      <c r="C9" s="1"/>
      <c r="D9" s="1">
        <v>7</v>
      </c>
      <c r="E9" s="1" t="s">
        <v>8</v>
      </c>
      <c r="F9" s="5">
        <v>25000</v>
      </c>
      <c r="G9" s="5">
        <f>F9*D9*B9</f>
        <v>350000</v>
      </c>
      <c r="H9" s="1"/>
    </row>
    <row r="10" spans="1:9" x14ac:dyDescent="0.25">
      <c r="A10" s="1" t="s">
        <v>18</v>
      </c>
      <c r="B10" s="1">
        <v>60</v>
      </c>
      <c r="C10" s="1" t="s">
        <v>41</v>
      </c>
      <c r="D10" s="1">
        <v>7</v>
      </c>
      <c r="E10" s="1" t="s">
        <v>8</v>
      </c>
      <c r="F10" s="5">
        <v>500</v>
      </c>
      <c r="G10" s="6">
        <f>F10*D10*B10</f>
        <v>210000</v>
      </c>
      <c r="H10" s="1"/>
      <c r="I10">
        <f>F10/500</f>
        <v>1</v>
      </c>
    </row>
    <row r="11" spans="1:9" x14ac:dyDescent="0.25">
      <c r="A11" s="1" t="s">
        <v>17</v>
      </c>
      <c r="B11" s="1">
        <v>4</v>
      </c>
      <c r="C11" s="1"/>
      <c r="D11" s="1">
        <v>7</v>
      </c>
      <c r="E11" s="1" t="s">
        <v>8</v>
      </c>
      <c r="F11" s="5">
        <v>45000</v>
      </c>
      <c r="G11" s="5">
        <f>F11*D11*B11</f>
        <v>1260000</v>
      </c>
      <c r="H11" s="1"/>
    </row>
    <row r="12" spans="1:9" x14ac:dyDescent="0.25">
      <c r="A12" s="2" t="s">
        <v>22</v>
      </c>
      <c r="B12" s="1"/>
      <c r="C12" s="1"/>
      <c r="D12" s="1"/>
      <c r="E12" s="1"/>
      <c r="F12" s="5"/>
      <c r="G12" s="4">
        <f>G13+G14</f>
        <v>3750000</v>
      </c>
      <c r="H12" s="1"/>
    </row>
    <row r="13" spans="1:9" x14ac:dyDescent="0.25">
      <c r="A13" s="1" t="s">
        <v>19</v>
      </c>
      <c r="B13" s="1">
        <v>6</v>
      </c>
      <c r="C13" s="1"/>
      <c r="D13" s="1">
        <v>2</v>
      </c>
      <c r="E13" s="1" t="s">
        <v>10</v>
      </c>
      <c r="F13" s="5">
        <v>200000</v>
      </c>
      <c r="G13" s="5">
        <f>F13*D13*B13</f>
        <v>2400000</v>
      </c>
      <c r="H13" s="1"/>
    </row>
    <row r="14" spans="1:9" x14ac:dyDescent="0.25">
      <c r="A14" s="1" t="s">
        <v>20</v>
      </c>
      <c r="B14" s="1">
        <v>3</v>
      </c>
      <c r="C14" s="1"/>
      <c r="D14" s="1">
        <v>2</v>
      </c>
      <c r="E14" s="1" t="s">
        <v>10</v>
      </c>
      <c r="F14" s="5">
        <v>225000</v>
      </c>
      <c r="G14" s="5">
        <f>F14*D14*B14</f>
        <v>1350000</v>
      </c>
      <c r="H14" s="1"/>
    </row>
    <row r="15" spans="1:9" x14ac:dyDescent="0.25">
      <c r="A15" s="2" t="s">
        <v>21</v>
      </c>
      <c r="B15" s="1"/>
      <c r="C15" s="1"/>
      <c r="D15" s="1"/>
      <c r="E15" s="1"/>
      <c r="F15" s="5"/>
      <c r="G15" s="4">
        <f>G17+G16</f>
        <v>1410000</v>
      </c>
      <c r="H15" s="1"/>
    </row>
    <row r="16" spans="1:9" x14ac:dyDescent="0.25">
      <c r="A16" s="1" t="s">
        <v>11</v>
      </c>
      <c r="B16" s="1">
        <v>6</v>
      </c>
      <c r="C16" s="1"/>
      <c r="D16" s="1">
        <v>1</v>
      </c>
      <c r="E16" s="1" t="s">
        <v>7</v>
      </c>
      <c r="F16" s="6">
        <v>210000</v>
      </c>
      <c r="G16" s="5">
        <f>F16*D16*B16</f>
        <v>1260000</v>
      </c>
      <c r="H16" s="1"/>
    </row>
    <row r="17" spans="1:8" x14ac:dyDescent="0.25">
      <c r="A17" s="1" t="s">
        <v>36</v>
      </c>
      <c r="B17" s="1">
        <v>3</v>
      </c>
      <c r="C17" s="1"/>
      <c r="D17" s="1">
        <v>1</v>
      </c>
      <c r="E17" s="1" t="s">
        <v>7</v>
      </c>
      <c r="F17" s="5">
        <v>50000</v>
      </c>
      <c r="G17" s="5">
        <f>F17*D17*B17</f>
        <v>150000</v>
      </c>
      <c r="H17" s="1"/>
    </row>
    <row r="18" spans="1:8" x14ac:dyDescent="0.25">
      <c r="A18" s="2" t="s">
        <v>29</v>
      </c>
      <c r="B18" s="1"/>
      <c r="C18" s="1"/>
      <c r="D18" s="1"/>
      <c r="E18" s="1"/>
      <c r="F18" s="5"/>
      <c r="G18" s="4">
        <f>SUM(G19:G21)</f>
        <v>15970000</v>
      </c>
      <c r="H18" s="1"/>
    </row>
    <row r="19" spans="1:8" x14ac:dyDescent="0.25">
      <c r="A19" s="1" t="s">
        <v>24</v>
      </c>
      <c r="B19" s="1">
        <v>90</v>
      </c>
      <c r="C19" s="1" t="s">
        <v>39</v>
      </c>
      <c r="D19" s="1">
        <v>60</v>
      </c>
      <c r="E19" s="1" t="s">
        <v>8</v>
      </c>
      <c r="F19" s="5">
        <v>500</v>
      </c>
      <c r="G19" s="5">
        <f>F19*D19*B19</f>
        <v>2700000</v>
      </c>
      <c r="H19" s="1"/>
    </row>
    <row r="20" spans="1:8" x14ac:dyDescent="0.25">
      <c r="A20" s="1" t="s">
        <v>23</v>
      </c>
      <c r="B20" s="1">
        <v>3</v>
      </c>
      <c r="C20" s="1" t="s">
        <v>39</v>
      </c>
      <c r="D20" s="1">
        <v>60</v>
      </c>
      <c r="E20" s="1" t="s">
        <v>8</v>
      </c>
      <c r="F20" s="5">
        <v>65000</v>
      </c>
      <c r="G20" s="5">
        <f>F20*D20*B20</f>
        <v>11700000</v>
      </c>
      <c r="H20" s="1"/>
    </row>
    <row r="21" spans="1:8" x14ac:dyDescent="0.25">
      <c r="A21" s="1" t="s">
        <v>28</v>
      </c>
      <c r="B21" s="1">
        <v>157</v>
      </c>
      <c r="C21" s="1" t="s">
        <v>38</v>
      </c>
      <c r="D21" s="1">
        <v>2</v>
      </c>
      <c r="E21" s="1" t="s">
        <v>37</v>
      </c>
      <c r="F21" s="5">
        <v>5000</v>
      </c>
      <c r="G21" s="5">
        <f>F21*D21*B21</f>
        <v>1570000</v>
      </c>
      <c r="H21" s="1"/>
    </row>
    <row r="22" spans="1:8" x14ac:dyDescent="0.25">
      <c r="A22" s="2" t="s">
        <v>25</v>
      </c>
      <c r="B22" s="1"/>
      <c r="C22" s="1"/>
      <c r="D22" s="1"/>
      <c r="E22" s="1"/>
      <c r="F22" s="5"/>
      <c r="G22" s="4">
        <f>SUM(G23:G26)</f>
        <v>4900000</v>
      </c>
      <c r="H22" s="1"/>
    </row>
    <row r="23" spans="1:8" x14ac:dyDescent="0.25">
      <c r="A23" s="7" t="s">
        <v>26</v>
      </c>
      <c r="B23" s="7">
        <v>2</v>
      </c>
      <c r="C23" s="7"/>
      <c r="D23" s="7">
        <v>14</v>
      </c>
      <c r="E23" s="7" t="s">
        <v>8</v>
      </c>
      <c r="F23" s="8">
        <v>65000</v>
      </c>
      <c r="G23" s="8"/>
      <c r="H23" s="1"/>
    </row>
    <row r="24" spans="1:8" x14ac:dyDescent="0.25">
      <c r="A24" s="1" t="s">
        <v>40</v>
      </c>
      <c r="B24" s="1">
        <v>2</v>
      </c>
      <c r="C24" s="1"/>
      <c r="D24" s="1">
        <v>14</v>
      </c>
      <c r="E24" s="1" t="s">
        <v>8</v>
      </c>
      <c r="F24" s="5">
        <v>25000</v>
      </c>
      <c r="G24" s="5">
        <f>F24*D24*B24</f>
        <v>700000</v>
      </c>
      <c r="H24" s="1"/>
    </row>
    <row r="25" spans="1:8" x14ac:dyDescent="0.25">
      <c r="A25" s="1" t="s">
        <v>27</v>
      </c>
      <c r="B25" s="1">
        <v>60</v>
      </c>
      <c r="C25" s="1"/>
      <c r="D25" s="1">
        <v>14</v>
      </c>
      <c r="E25" s="1" t="s">
        <v>8</v>
      </c>
      <c r="F25" s="5">
        <v>500</v>
      </c>
      <c r="G25" s="5">
        <f>F25*D25*B25</f>
        <v>420000</v>
      </c>
      <c r="H25" s="1"/>
    </row>
    <row r="26" spans="1:8" x14ac:dyDescent="0.25">
      <c r="A26" s="1" t="s">
        <v>17</v>
      </c>
      <c r="B26" s="1">
        <v>6</v>
      </c>
      <c r="C26" s="1"/>
      <c r="D26" s="1">
        <v>14</v>
      </c>
      <c r="E26" s="1" t="s">
        <v>8</v>
      </c>
      <c r="F26" s="5">
        <v>45000</v>
      </c>
      <c r="G26" s="5">
        <f>F26*D26*B26</f>
        <v>3780000</v>
      </c>
      <c r="H26" s="1"/>
    </row>
    <row r="27" spans="1:8" x14ac:dyDescent="0.25">
      <c r="A27" s="2" t="s">
        <v>12</v>
      </c>
      <c r="B27" s="1"/>
      <c r="C27" s="1"/>
      <c r="D27" s="1"/>
      <c r="E27" s="1"/>
      <c r="F27" s="1"/>
      <c r="G27" s="4">
        <f>G22+G18+G12+G7+G2+G15</f>
        <v>28630000</v>
      </c>
      <c r="H27" s="1"/>
    </row>
    <row r="28" spans="1:8" x14ac:dyDescent="0.25">
      <c r="A28" s="1" t="s">
        <v>13</v>
      </c>
      <c r="B28" s="1">
        <v>1</v>
      </c>
      <c r="C28" s="1"/>
      <c r="D28" s="1">
        <v>5</v>
      </c>
      <c r="E28" s="1" t="s">
        <v>14</v>
      </c>
      <c r="F28" s="1"/>
      <c r="G28" s="5">
        <f>G27/20</f>
        <v>1431500</v>
      </c>
      <c r="H28" s="1"/>
    </row>
    <row r="29" spans="1:8" x14ac:dyDescent="0.25">
      <c r="A29" s="2" t="s">
        <v>15</v>
      </c>
      <c r="B29" s="1"/>
      <c r="C29" s="1"/>
      <c r="D29" s="1"/>
      <c r="E29" s="1"/>
      <c r="F29" s="1"/>
      <c r="G29" s="4">
        <f>G27+G28</f>
        <v>30061500</v>
      </c>
      <c r="H29" s="1"/>
    </row>
  </sheetData>
  <pageMargins left="0.7" right="0.7" top="0.75" bottom="0.75" header="0.3" footer="0.3"/>
  <pageSetup paperSize="9" orientation="portrait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9"/>
  <sheetViews>
    <sheetView topLeftCell="A11" zoomScale="148" zoomScaleNormal="148" workbookViewId="0">
      <selection activeCell="F8" sqref="F8"/>
    </sheetView>
  </sheetViews>
  <sheetFormatPr baseColWidth="10" defaultRowHeight="15" x14ac:dyDescent="0.25"/>
  <cols>
    <col min="1" max="1" width="43.140625" customWidth="1"/>
    <col min="7" max="7" width="12.42578125" bestFit="1" customWidth="1"/>
  </cols>
  <sheetData>
    <row r="1" spans="1:9" ht="28.5" x14ac:dyDescent="0.25">
      <c r="A1" s="1"/>
      <c r="B1" s="2" t="s">
        <v>0</v>
      </c>
      <c r="C1" s="2"/>
      <c r="D1" s="3" t="s">
        <v>1</v>
      </c>
      <c r="E1" s="2" t="s">
        <v>2</v>
      </c>
      <c r="F1" s="3" t="s">
        <v>3</v>
      </c>
      <c r="G1" s="3" t="s">
        <v>4</v>
      </c>
      <c r="H1" s="3" t="s">
        <v>5</v>
      </c>
    </row>
    <row r="2" spans="1:9" x14ac:dyDescent="0.25">
      <c r="A2" s="2" t="s">
        <v>6</v>
      </c>
      <c r="B2" s="1"/>
      <c r="C2" s="1"/>
      <c r="D2" s="1"/>
      <c r="E2" s="1"/>
      <c r="F2" s="1"/>
      <c r="G2" s="4">
        <f>SUM(G3:G5)</f>
        <v>780000</v>
      </c>
      <c r="H2" s="1"/>
    </row>
    <row r="3" spans="1:9" x14ac:dyDescent="0.25">
      <c r="A3" s="1" t="s">
        <v>30</v>
      </c>
      <c r="B3" s="1">
        <v>15</v>
      </c>
      <c r="C3" s="1" t="s">
        <v>32</v>
      </c>
      <c r="D3" s="1">
        <v>1</v>
      </c>
      <c r="E3" s="1" t="s">
        <v>31</v>
      </c>
      <c r="F3" s="5">
        <v>2000</v>
      </c>
      <c r="G3" s="5">
        <f>F3*D3*B3</f>
        <v>30000</v>
      </c>
      <c r="H3" s="1"/>
    </row>
    <row r="4" spans="1:9" x14ac:dyDescent="0.25">
      <c r="A4" s="1" t="s">
        <v>33</v>
      </c>
      <c r="B4" s="1">
        <v>6</v>
      </c>
      <c r="C4" s="1"/>
      <c r="D4" s="1">
        <v>5</v>
      </c>
      <c r="E4" s="1" t="s">
        <v>8</v>
      </c>
      <c r="F4" s="5">
        <v>10000</v>
      </c>
      <c r="G4" s="5">
        <f>F4*D4*B4</f>
        <v>300000</v>
      </c>
      <c r="H4" s="1"/>
    </row>
    <row r="5" spans="1:9" x14ac:dyDescent="0.25">
      <c r="A5" s="1" t="s">
        <v>16</v>
      </c>
      <c r="B5" s="1">
        <v>9</v>
      </c>
      <c r="C5" s="1"/>
      <c r="D5" s="1">
        <v>5</v>
      </c>
      <c r="E5" s="1" t="s">
        <v>8</v>
      </c>
      <c r="F5" s="5">
        <v>10000</v>
      </c>
      <c r="G5" s="5">
        <f>F5*D5*B5</f>
        <v>450000</v>
      </c>
      <c r="H5" s="1"/>
    </row>
    <row r="6" spans="1:9" x14ac:dyDescent="0.25">
      <c r="A6" s="1" t="s">
        <v>34</v>
      </c>
      <c r="B6" s="1"/>
      <c r="C6" s="1"/>
      <c r="D6" s="1"/>
      <c r="E6" s="1"/>
      <c r="F6" s="5"/>
      <c r="G6" s="5"/>
      <c r="H6" s="1"/>
    </row>
    <row r="7" spans="1:9" x14ac:dyDescent="0.25">
      <c r="A7" s="2" t="s">
        <v>35</v>
      </c>
      <c r="B7" s="1"/>
      <c r="C7" s="1"/>
      <c r="D7" s="1"/>
      <c r="E7" s="1"/>
      <c r="F7" s="5"/>
      <c r="G7" s="4">
        <f>SUM(G8:G11)</f>
        <v>1820000</v>
      </c>
      <c r="H7" s="1"/>
    </row>
    <row r="8" spans="1:9" x14ac:dyDescent="0.25">
      <c r="A8" s="7" t="s">
        <v>9</v>
      </c>
      <c r="B8" s="7">
        <v>2</v>
      </c>
      <c r="C8" s="7"/>
      <c r="D8" s="7">
        <v>7</v>
      </c>
      <c r="E8" s="7" t="s">
        <v>8</v>
      </c>
      <c r="F8" s="8">
        <v>65000</v>
      </c>
      <c r="G8" s="8"/>
      <c r="H8" s="1"/>
    </row>
    <row r="9" spans="1:9" x14ac:dyDescent="0.25">
      <c r="A9" s="1" t="s">
        <v>40</v>
      </c>
      <c r="B9" s="1">
        <v>2</v>
      </c>
      <c r="C9" s="1"/>
      <c r="D9" s="1">
        <v>7</v>
      </c>
      <c r="E9" s="1" t="s">
        <v>8</v>
      </c>
      <c r="F9" s="5">
        <v>25000</v>
      </c>
      <c r="G9" s="5">
        <f>F9*D9*B9</f>
        <v>350000</v>
      </c>
      <c r="H9" s="1"/>
    </row>
    <row r="10" spans="1:9" x14ac:dyDescent="0.25">
      <c r="A10" s="1" t="s">
        <v>18</v>
      </c>
      <c r="B10" s="1">
        <v>60</v>
      </c>
      <c r="C10" s="1" t="s">
        <v>41</v>
      </c>
      <c r="D10" s="1">
        <v>7</v>
      </c>
      <c r="E10" s="1" t="s">
        <v>8</v>
      </c>
      <c r="F10" s="5">
        <v>500</v>
      </c>
      <c r="G10" s="6">
        <f>F10*D10*B10</f>
        <v>210000</v>
      </c>
      <c r="H10" s="1"/>
      <c r="I10">
        <f>F10/500</f>
        <v>1</v>
      </c>
    </row>
    <row r="11" spans="1:9" x14ac:dyDescent="0.25">
      <c r="A11" s="1" t="s">
        <v>17</v>
      </c>
      <c r="B11" s="1">
        <v>4</v>
      </c>
      <c r="C11" s="1"/>
      <c r="D11" s="1">
        <v>7</v>
      </c>
      <c r="E11" s="1" t="s">
        <v>8</v>
      </c>
      <c r="F11" s="5">
        <v>45000</v>
      </c>
      <c r="G11" s="5">
        <f>F11*D11*B11</f>
        <v>1260000</v>
      </c>
      <c r="H11" s="1"/>
    </row>
    <row r="12" spans="1:9" x14ac:dyDescent="0.25">
      <c r="A12" s="2" t="s">
        <v>22</v>
      </c>
      <c r="B12" s="1"/>
      <c r="C12" s="1"/>
      <c r="D12" s="1"/>
      <c r="E12" s="1"/>
      <c r="F12" s="5"/>
      <c r="G12" s="4">
        <f>G13+G14</f>
        <v>3750000</v>
      </c>
      <c r="H12" s="1"/>
    </row>
    <row r="13" spans="1:9" x14ac:dyDescent="0.25">
      <c r="A13" s="1" t="s">
        <v>19</v>
      </c>
      <c r="B13" s="1">
        <v>6</v>
      </c>
      <c r="C13" s="1"/>
      <c r="D13" s="1">
        <v>2</v>
      </c>
      <c r="E13" s="1" t="s">
        <v>10</v>
      </c>
      <c r="F13" s="5">
        <v>200000</v>
      </c>
      <c r="G13" s="5">
        <f>F13*D13*B13</f>
        <v>2400000</v>
      </c>
      <c r="H13" s="1"/>
    </row>
    <row r="14" spans="1:9" x14ac:dyDescent="0.25">
      <c r="A14" s="1" t="s">
        <v>20</v>
      </c>
      <c r="B14" s="1">
        <v>3</v>
      </c>
      <c r="C14" s="1"/>
      <c r="D14" s="1">
        <v>2</v>
      </c>
      <c r="E14" s="1" t="s">
        <v>10</v>
      </c>
      <c r="F14" s="5">
        <v>225000</v>
      </c>
      <c r="G14" s="5">
        <f>F14*D14*B14</f>
        <v>1350000</v>
      </c>
      <c r="H14" s="1"/>
    </row>
    <row r="15" spans="1:9" x14ac:dyDescent="0.25">
      <c r="A15" s="2" t="s">
        <v>21</v>
      </c>
      <c r="B15" s="1"/>
      <c r="C15" s="1"/>
      <c r="D15" s="1"/>
      <c r="E15" s="1"/>
      <c r="F15" s="5"/>
      <c r="G15" s="4">
        <f>G17+G16</f>
        <v>1410000</v>
      </c>
      <c r="H15" s="1"/>
    </row>
    <row r="16" spans="1:9" x14ac:dyDescent="0.25">
      <c r="A16" s="1" t="s">
        <v>11</v>
      </c>
      <c r="B16" s="1">
        <v>6</v>
      </c>
      <c r="C16" s="1"/>
      <c r="D16" s="1">
        <v>1</v>
      </c>
      <c r="E16" s="1" t="s">
        <v>7</v>
      </c>
      <c r="F16" s="6">
        <v>210000</v>
      </c>
      <c r="G16" s="5">
        <f>F16*D16*B16</f>
        <v>1260000</v>
      </c>
      <c r="H16" s="1"/>
    </row>
    <row r="17" spans="1:8" x14ac:dyDescent="0.25">
      <c r="A17" s="1" t="s">
        <v>36</v>
      </c>
      <c r="B17" s="1">
        <v>3</v>
      </c>
      <c r="C17" s="1"/>
      <c r="D17" s="1">
        <v>1</v>
      </c>
      <c r="E17" s="1" t="s">
        <v>7</v>
      </c>
      <c r="F17" s="5">
        <v>50000</v>
      </c>
      <c r="G17" s="5">
        <f>F17*D17*B17</f>
        <v>150000</v>
      </c>
      <c r="H17" s="1"/>
    </row>
    <row r="18" spans="1:8" x14ac:dyDescent="0.25">
      <c r="A18" s="2" t="s">
        <v>29</v>
      </c>
      <c r="B18" s="1"/>
      <c r="C18" s="1"/>
      <c r="D18" s="1"/>
      <c r="E18" s="1"/>
      <c r="F18" s="5"/>
      <c r="G18" s="4">
        <f>SUM(G19:G21)</f>
        <v>15970000</v>
      </c>
      <c r="H18" s="1"/>
    </row>
    <row r="19" spans="1:8" x14ac:dyDescent="0.25">
      <c r="A19" s="1" t="s">
        <v>24</v>
      </c>
      <c r="B19" s="1">
        <v>90</v>
      </c>
      <c r="C19" s="1" t="s">
        <v>39</v>
      </c>
      <c r="D19" s="1">
        <v>60</v>
      </c>
      <c r="E19" s="1" t="s">
        <v>8</v>
      </c>
      <c r="F19" s="5">
        <v>500</v>
      </c>
      <c r="G19" s="5">
        <f>F19*D19*B19</f>
        <v>2700000</v>
      </c>
      <c r="H19" s="1"/>
    </row>
    <row r="20" spans="1:8" x14ac:dyDescent="0.25">
      <c r="A20" s="1" t="s">
        <v>23</v>
      </c>
      <c r="B20" s="1">
        <v>3</v>
      </c>
      <c r="C20" s="1" t="s">
        <v>39</v>
      </c>
      <c r="D20" s="1">
        <v>60</v>
      </c>
      <c r="E20" s="1" t="s">
        <v>8</v>
      </c>
      <c r="F20" s="5">
        <v>65000</v>
      </c>
      <c r="G20" s="5">
        <f>F20*D20*B20</f>
        <v>11700000</v>
      </c>
      <c r="H20" s="1"/>
    </row>
    <row r="21" spans="1:8" x14ac:dyDescent="0.25">
      <c r="A21" s="1" t="s">
        <v>28</v>
      </c>
      <c r="B21" s="1">
        <v>157</v>
      </c>
      <c r="C21" s="1" t="s">
        <v>38</v>
      </c>
      <c r="D21" s="1">
        <v>2</v>
      </c>
      <c r="E21" s="1" t="s">
        <v>37</v>
      </c>
      <c r="F21" s="5">
        <v>5000</v>
      </c>
      <c r="G21" s="5">
        <f>F21*D21*B21</f>
        <v>1570000</v>
      </c>
      <c r="H21" s="1"/>
    </row>
    <row r="22" spans="1:8" x14ac:dyDescent="0.25">
      <c r="A22" s="2" t="s">
        <v>25</v>
      </c>
      <c r="B22" s="1"/>
      <c r="C22" s="1"/>
      <c r="D22" s="1"/>
      <c r="E22" s="1"/>
      <c r="F22" s="5"/>
      <c r="G22" s="4">
        <f>SUM(G23:G26)</f>
        <v>4900000</v>
      </c>
      <c r="H22" s="1"/>
    </row>
    <row r="23" spans="1:8" x14ac:dyDescent="0.25">
      <c r="A23" s="7" t="s">
        <v>26</v>
      </c>
      <c r="B23" s="7">
        <v>2</v>
      </c>
      <c r="C23" s="7"/>
      <c r="D23" s="7">
        <v>14</v>
      </c>
      <c r="E23" s="7" t="s">
        <v>8</v>
      </c>
      <c r="F23" s="8">
        <v>65000</v>
      </c>
      <c r="G23" s="8"/>
      <c r="H23" s="1"/>
    </row>
    <row r="24" spans="1:8" x14ac:dyDescent="0.25">
      <c r="A24" s="1" t="s">
        <v>40</v>
      </c>
      <c r="B24" s="1">
        <v>2</v>
      </c>
      <c r="C24" s="1"/>
      <c r="D24" s="1">
        <v>14</v>
      </c>
      <c r="E24" s="1" t="s">
        <v>8</v>
      </c>
      <c r="F24" s="5">
        <v>25000</v>
      </c>
      <c r="G24" s="5">
        <f>F24*D24*B24</f>
        <v>700000</v>
      </c>
      <c r="H24" s="1"/>
    </row>
    <row r="25" spans="1:8" x14ac:dyDescent="0.25">
      <c r="A25" s="1" t="s">
        <v>27</v>
      </c>
      <c r="B25" s="1">
        <v>60</v>
      </c>
      <c r="C25" s="1"/>
      <c r="D25" s="1">
        <v>14</v>
      </c>
      <c r="E25" s="1" t="s">
        <v>8</v>
      </c>
      <c r="F25" s="5">
        <v>500</v>
      </c>
      <c r="G25" s="5">
        <f>F25*D25*B25</f>
        <v>420000</v>
      </c>
      <c r="H25" s="1"/>
    </row>
    <row r="26" spans="1:8" x14ac:dyDescent="0.25">
      <c r="A26" s="1" t="s">
        <v>17</v>
      </c>
      <c r="B26" s="1">
        <v>6</v>
      </c>
      <c r="C26" s="1"/>
      <c r="D26" s="1">
        <v>14</v>
      </c>
      <c r="E26" s="1" t="s">
        <v>8</v>
      </c>
      <c r="F26" s="5">
        <v>45000</v>
      </c>
      <c r="G26" s="5">
        <f>F26*D26*B26</f>
        <v>3780000</v>
      </c>
      <c r="H26" s="1"/>
    </row>
    <row r="27" spans="1:8" x14ac:dyDescent="0.25">
      <c r="A27" s="2" t="s">
        <v>12</v>
      </c>
      <c r="B27" s="1"/>
      <c r="C27" s="1"/>
      <c r="D27" s="1"/>
      <c r="E27" s="1"/>
      <c r="F27" s="1"/>
      <c r="G27" s="4">
        <f>G22+G18+G12+G7+G2+G15</f>
        <v>28630000</v>
      </c>
      <c r="H27" s="1"/>
    </row>
    <row r="28" spans="1:8" x14ac:dyDescent="0.25">
      <c r="A28" s="1" t="s">
        <v>13</v>
      </c>
      <c r="B28" s="1">
        <v>1</v>
      </c>
      <c r="C28" s="1"/>
      <c r="D28" s="1">
        <v>5</v>
      </c>
      <c r="E28" s="1" t="s">
        <v>14</v>
      </c>
      <c r="F28" s="1"/>
      <c r="G28" s="5">
        <f>G27/20</f>
        <v>1431500</v>
      </c>
      <c r="H28" s="1"/>
    </row>
    <row r="29" spans="1:8" x14ac:dyDescent="0.25">
      <c r="A29" s="2" t="s">
        <v>15</v>
      </c>
      <c r="B29" s="1"/>
      <c r="C29" s="1"/>
      <c r="D29" s="1"/>
      <c r="E29" s="1"/>
      <c r="F29" s="1"/>
      <c r="G29" s="4">
        <f>G27+G28</f>
        <v>30061500</v>
      </c>
      <c r="H29" s="1"/>
    </row>
  </sheetData>
  <pageMargins left="0.7" right="0.7" top="0.75" bottom="0.75" header="0.3" footer="0.3"/>
  <pageSetup paperSize="9"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budget</vt:lpstr>
      <vt:lpstr>budget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insae-108-P</cp:lastModifiedBy>
  <dcterms:created xsi:type="dcterms:W3CDTF">2017-08-26T12:52:55Z</dcterms:created>
  <dcterms:modified xsi:type="dcterms:W3CDTF">2020-03-10T10:15:17Z</dcterms:modified>
</cp:coreProperties>
</file>